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720" activeTab="0"/>
  </bookViews>
  <sheets>
    <sheet name="Hizmet Hesabı" sheetId="1" r:id="rId1"/>
  </sheets>
  <definedNames>
    <definedName name="_xlnm.Print_Area" localSheetId="0">'Hizmet Hesabı'!$A$1:$W$79</definedName>
  </definedNames>
  <calcPr fullCalcOnLoad="1"/>
</workbook>
</file>

<file path=xl/sharedStrings.xml><?xml version="1.0" encoding="utf-8"?>
<sst xmlns="http://schemas.openxmlformats.org/spreadsheetml/2006/main" count="52" uniqueCount="20">
  <si>
    <t>BAŞLAMA</t>
  </si>
  <si>
    <t>AYRILMA</t>
  </si>
  <si>
    <t>GÜN</t>
  </si>
  <si>
    <t>AY</t>
  </si>
  <si>
    <t>YIL</t>
  </si>
  <si>
    <t>PUANI</t>
  </si>
  <si>
    <t>TOPLAM SÜRE</t>
  </si>
  <si>
    <t>MÜDÜRLÜK SÜRESİ</t>
  </si>
  <si>
    <t>TOPLAM PUAN</t>
  </si>
  <si>
    <t>HİZMET SÜRESİ</t>
  </si>
  <si>
    <t>HİZMET  SÜRESİ</t>
  </si>
  <si>
    <t>ÖĞRETMENLİK SÜRESİ</t>
  </si>
  <si>
    <t>FARK</t>
  </si>
  <si>
    <t>YÖNETCİLİK TOPLAM HİZMET SÜRESİ</t>
  </si>
  <si>
    <t>TOPLAM MÜDÜRLÜK  SÜRESİ</t>
  </si>
  <si>
    <t>YÖNETCİLİK TOPLAM HİZMET</t>
  </si>
  <si>
    <t>MÜD.YARD. SÜRESİ</t>
  </si>
  <si>
    <t>MÜD.BAŞ YARD. SÜRESİ</t>
  </si>
  <si>
    <t xml:space="preserve">20.04.2007 tarihindeki Müdür ataması 22.10.2007 tarihinde Yargı kararı ile iptal edildiğinden bu süre önceki görev olan müdür başyardımıcılığına dahil edilecektir. Aynı zamanda 22.10.2007 tarihindeki müdür vekili görevlendirmeside önceki görev olan müdür </t>
  </si>
  <si>
    <t>MERSİN İL MİLLİ EĞİTİM MÜDÜRLÜĞÜ YÖNETİCİ ATAMA BÖLÜMÜ</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</si>
</sst>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mmm/yyyy"/>
    <numFmt numFmtId="181" formatCode="&quot;Evet&quot;;&quot;Evet&quot;;&quot;Hayır&quot;"/>
    <numFmt numFmtId="182" formatCode="&quot;Doğru&quot;;&quot;Doğru&quot;;&quot;Yanlış&quot;"/>
    <numFmt numFmtId="183" formatCode="&quot;Açık&quot;;&quot;Açık&quot;;&quot;Kapalı&quot;"/>
    <numFmt numFmtId="184" formatCode="[$€-2]\ #,##0.00_);[Red]\([$€-2]\ #,##0.00\)"/>
  </numFmts>
  <fonts count="51">
    <font>
      <sz val="10"/>
      <name val="Arial Tur"/>
      <family val="0"/>
    </font>
    <font>
      <sz val="11"/>
      <color indexed="8"/>
      <name val="Calibri"/>
      <family val="2"/>
    </font>
    <font>
      <sz val="8"/>
      <name val="Arial Tur"/>
      <family val="0"/>
    </font>
    <font>
      <sz val="8"/>
      <name val="Times New Roman"/>
      <family val="1"/>
    </font>
    <font>
      <sz val="10"/>
      <name val="Times New Roman"/>
      <family val="1"/>
    </font>
    <font>
      <b/>
      <sz val="10"/>
      <name val="Times New Roman"/>
      <family val="1"/>
    </font>
    <font>
      <sz val="8"/>
      <name val="Arial"/>
      <family val="2"/>
    </font>
    <font>
      <b/>
      <sz val="10"/>
      <name val="Arial"/>
      <family val="2"/>
    </font>
    <font>
      <sz val="10"/>
      <name val="Arial"/>
      <family val="2"/>
    </font>
    <font>
      <b/>
      <sz val="12"/>
      <name val="Arial"/>
      <family val="2"/>
    </font>
    <font>
      <sz val="12"/>
      <name val="Arial"/>
      <family val="2"/>
    </font>
    <font>
      <b/>
      <sz val="9"/>
      <name val="Arial"/>
      <family val="2"/>
    </font>
    <font>
      <sz val="14"/>
      <name val="Arial"/>
      <family val="2"/>
    </font>
    <font>
      <sz val="10"/>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thin"/>
    </border>
    <border>
      <left style="thin"/>
      <right style="thin"/>
      <top/>
      <bottom style="thin"/>
    </border>
    <border>
      <left style="thin"/>
      <right style="medium"/>
      <top style="medium"/>
      <bottom>
        <color indexed="63"/>
      </bottom>
    </border>
    <border>
      <left style="thin"/>
      <right style="medium"/>
      <top>
        <color indexed="63"/>
      </top>
      <bottom>
        <color indexed="63"/>
      </bottom>
    </border>
    <border>
      <left style="thin"/>
      <right style="medium"/>
      <top/>
      <bottom style="thin"/>
    </border>
    <border>
      <left style="thin"/>
      <right style="thin"/>
      <top style="thin"/>
      <bottom/>
    </border>
    <border>
      <left style="thin"/>
      <right>
        <color indexed="63"/>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3" fillId="0" borderId="0">
      <alignment/>
      <protection/>
    </xf>
    <xf numFmtId="0" fontId="0" fillId="25" borderId="8" applyNumberFormat="0" applyFont="0" applyAlignment="0" applyProtection="0"/>
    <xf numFmtId="0" fontId="4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82">
    <xf numFmtId="0" fontId="0" fillId="0" borderId="0" xfId="0" applyAlignment="1">
      <alignment/>
    </xf>
    <xf numFmtId="0" fontId="7" fillId="33" borderId="10" xfId="49" applyFont="1" applyFill="1" applyBorder="1" applyAlignment="1" applyProtection="1">
      <alignment horizontal="center"/>
      <protection hidden="1"/>
    </xf>
    <xf numFmtId="0" fontId="7" fillId="34" borderId="10" xfId="49" applyFont="1" applyFill="1" applyBorder="1" applyAlignment="1" applyProtection="1">
      <alignment horizontal="center"/>
      <protection hidden="1"/>
    </xf>
    <xf numFmtId="0" fontId="8" fillId="33" borderId="11" xfId="49" applyFont="1" applyFill="1" applyBorder="1" applyAlignment="1" applyProtection="1">
      <alignment horizontal="center"/>
      <protection hidden="1"/>
    </xf>
    <xf numFmtId="0" fontId="8" fillId="33" borderId="10" xfId="49" applyFont="1" applyFill="1" applyBorder="1" applyAlignment="1" applyProtection="1">
      <alignment horizontal="center"/>
      <protection hidden="1"/>
    </xf>
    <xf numFmtId="0" fontId="8" fillId="34" borderId="10" xfId="49" applyFont="1" applyFill="1" applyBorder="1" applyAlignment="1" applyProtection="1">
      <alignment horizontal="center"/>
      <protection hidden="1"/>
    </xf>
    <xf numFmtId="0" fontId="8" fillId="0" borderId="10" xfId="49" applyFont="1" applyFill="1" applyBorder="1" applyAlignment="1" applyProtection="1">
      <alignment horizontal="center"/>
      <protection hidden="1"/>
    </xf>
    <xf numFmtId="0" fontId="3" fillId="0" borderId="0" xfId="49" applyFont="1" applyFill="1" applyBorder="1" applyAlignment="1" applyProtection="1">
      <alignment/>
      <protection locked="0"/>
    </xf>
    <xf numFmtId="0" fontId="3" fillId="0" borderId="0" xfId="49" applyFont="1" applyFill="1" applyAlignment="1" applyProtection="1">
      <alignment/>
      <protection locked="0"/>
    </xf>
    <xf numFmtId="0" fontId="3" fillId="0" borderId="0" xfId="49" applyFont="1" applyFill="1" applyAlignment="1" applyProtection="1">
      <alignment horizontal="center"/>
      <protection locked="0"/>
    </xf>
    <xf numFmtId="0" fontId="4" fillId="0" borderId="0" xfId="49" applyFont="1" applyFill="1" applyProtection="1">
      <alignment/>
      <protection hidden="1"/>
    </xf>
    <xf numFmtId="0" fontId="5" fillId="0" borderId="0" xfId="49" applyFont="1" applyFill="1" applyAlignment="1" applyProtection="1">
      <alignment horizontal="center"/>
      <protection locked="0"/>
    </xf>
    <xf numFmtId="0" fontId="5" fillId="0" borderId="0" xfId="49" applyFont="1" applyFill="1" applyAlignment="1" applyProtection="1">
      <alignment horizontal="center"/>
      <protection hidden="1"/>
    </xf>
    <xf numFmtId="0" fontId="3" fillId="0" borderId="0" xfId="49" applyFont="1" applyFill="1" applyProtection="1">
      <alignment/>
      <protection locked="0"/>
    </xf>
    <xf numFmtId="0" fontId="3" fillId="0" borderId="0" xfId="49" applyFont="1" applyFill="1" applyAlignment="1" applyProtection="1">
      <alignment wrapText="1"/>
      <protection locked="0"/>
    </xf>
    <xf numFmtId="0" fontId="3" fillId="0" borderId="0" xfId="49" applyFont="1" applyFill="1" applyAlignment="1" applyProtection="1">
      <alignment horizontal="center"/>
      <protection locked="0"/>
    </xf>
    <xf numFmtId="0" fontId="3" fillId="0" borderId="0" xfId="49" applyFont="1" applyFill="1" applyAlignment="1" applyProtection="1">
      <alignment horizontal="center" vertical="center"/>
      <protection hidden="1"/>
    </xf>
    <xf numFmtId="0" fontId="3" fillId="0" borderId="0" xfId="49" applyFont="1" applyFill="1" applyProtection="1">
      <alignment/>
      <protection locked="0"/>
    </xf>
    <xf numFmtId="0" fontId="3" fillId="0" borderId="0" xfId="49" applyFont="1" applyFill="1" applyProtection="1">
      <alignment/>
      <protection hidden="1"/>
    </xf>
    <xf numFmtId="0" fontId="12" fillId="0" borderId="12" xfId="49" applyFont="1" applyFill="1" applyBorder="1" applyAlignment="1" applyProtection="1">
      <alignment horizontal="center"/>
      <protection hidden="1"/>
    </xf>
    <xf numFmtId="0" fontId="7" fillId="0" borderId="13" xfId="49" applyFont="1" applyFill="1" applyBorder="1" applyAlignment="1" applyProtection="1">
      <alignment vertical="center" wrapText="1"/>
      <protection hidden="1"/>
    </xf>
    <xf numFmtId="0" fontId="8" fillId="0" borderId="14" xfId="49" applyFont="1" applyFill="1" applyBorder="1" applyAlignment="1" applyProtection="1">
      <alignment horizontal="center"/>
      <protection hidden="1"/>
    </xf>
    <xf numFmtId="0" fontId="9" fillId="0" borderId="15" xfId="49" applyFont="1" applyFill="1" applyBorder="1" applyAlignment="1" applyProtection="1">
      <alignment horizontal="center" vertical="center"/>
      <protection hidden="1"/>
    </xf>
    <xf numFmtId="0" fontId="7" fillId="0" borderId="16" xfId="49" applyFont="1" applyFill="1" applyBorder="1" applyAlignment="1" applyProtection="1">
      <alignment vertical="center" wrapText="1"/>
      <protection hidden="1"/>
    </xf>
    <xf numFmtId="0" fontId="9" fillId="0" borderId="17" xfId="49" applyFont="1" applyFill="1" applyBorder="1" applyAlignment="1" applyProtection="1">
      <alignment horizontal="center" vertical="center"/>
      <protection hidden="1"/>
    </xf>
    <xf numFmtId="0" fontId="7" fillId="0" borderId="18" xfId="49" applyFont="1" applyFill="1" applyBorder="1" applyAlignment="1" applyProtection="1">
      <alignment vertical="center" wrapText="1"/>
      <protection hidden="1"/>
    </xf>
    <xf numFmtId="0" fontId="9" fillId="0" borderId="19" xfId="49" applyFont="1" applyFill="1" applyBorder="1" applyAlignment="1" applyProtection="1">
      <alignment horizontal="center" vertical="center"/>
      <protection hidden="1"/>
    </xf>
    <xf numFmtId="0" fontId="7" fillId="33" borderId="10" xfId="49" applyFont="1" applyFill="1" applyBorder="1" applyAlignment="1" applyProtection="1">
      <alignment horizontal="center"/>
      <protection locked="0"/>
    </xf>
    <xf numFmtId="0" fontId="8" fillId="33" borderId="10" xfId="49" applyFont="1" applyFill="1" applyBorder="1" applyAlignment="1" applyProtection="1">
      <alignment horizontal="center"/>
      <protection locked="0"/>
    </xf>
    <xf numFmtId="0" fontId="12" fillId="33" borderId="12" xfId="49" applyFont="1" applyFill="1" applyBorder="1" applyAlignment="1" applyProtection="1">
      <alignment horizontal="center"/>
      <protection hidden="1"/>
    </xf>
    <xf numFmtId="0" fontId="10" fillId="33" borderId="19" xfId="49" applyFont="1" applyFill="1" applyBorder="1" applyAlignment="1" applyProtection="1">
      <alignment horizontal="center" vertical="center"/>
      <protection hidden="1"/>
    </xf>
    <xf numFmtId="0" fontId="7" fillId="34" borderId="10" xfId="49" applyFont="1" applyFill="1" applyBorder="1" applyAlignment="1" applyProtection="1">
      <alignment horizontal="center"/>
      <protection locked="0"/>
    </xf>
    <xf numFmtId="14" fontId="8" fillId="34" borderId="10" xfId="49" applyNumberFormat="1" applyFont="1" applyFill="1" applyBorder="1" applyAlignment="1" applyProtection="1">
      <alignment horizontal="center"/>
      <protection locked="0"/>
    </xf>
    <xf numFmtId="0" fontId="6" fillId="34" borderId="10" xfId="49" applyFont="1" applyFill="1" applyBorder="1" applyAlignment="1" applyProtection="1">
      <alignment horizontal="center"/>
      <protection locked="0"/>
    </xf>
    <xf numFmtId="0" fontId="12" fillId="34" borderId="12" xfId="49" applyFont="1" applyFill="1" applyBorder="1" applyAlignment="1" applyProtection="1">
      <alignment horizontal="center"/>
      <protection hidden="1"/>
    </xf>
    <xf numFmtId="0" fontId="10" fillId="34" borderId="19" xfId="49" applyFont="1" applyFill="1" applyBorder="1" applyAlignment="1" applyProtection="1">
      <alignment horizontal="center" vertical="center"/>
      <protection hidden="1"/>
    </xf>
    <xf numFmtId="0" fontId="6" fillId="33" borderId="10" xfId="49" applyFont="1" applyFill="1" applyBorder="1" applyAlignment="1" applyProtection="1">
      <alignment horizontal="center"/>
      <protection locked="0"/>
    </xf>
    <xf numFmtId="14" fontId="0" fillId="34" borderId="10" xfId="0" applyNumberFormat="1" applyFill="1" applyBorder="1" applyAlignment="1">
      <alignment horizontal="center" wrapText="1"/>
    </xf>
    <xf numFmtId="0" fontId="7" fillId="33" borderId="20" xfId="49" applyFont="1" applyFill="1" applyBorder="1" applyAlignment="1" applyProtection="1">
      <alignment horizontal="center"/>
      <protection locked="0"/>
    </xf>
    <xf numFmtId="14" fontId="8" fillId="34" borderId="21" xfId="49" applyNumberFormat="1" applyFont="1" applyFill="1" applyBorder="1" applyAlignment="1" applyProtection="1">
      <alignment horizontal="center"/>
      <protection locked="0"/>
    </xf>
    <xf numFmtId="14" fontId="13" fillId="35" borderId="10" xfId="0" applyNumberFormat="1" applyFont="1" applyFill="1" applyBorder="1" applyAlignment="1">
      <alignment horizontal="center" wrapText="1"/>
    </xf>
    <xf numFmtId="14" fontId="13" fillId="35" borderId="21" xfId="0" applyNumberFormat="1" applyFont="1" applyFill="1" applyBorder="1" applyAlignment="1">
      <alignment horizontal="center" wrapText="1"/>
    </xf>
    <xf numFmtId="14" fontId="13" fillId="34" borderId="10" xfId="0" applyNumberFormat="1" applyFont="1" applyFill="1" applyBorder="1" applyAlignment="1">
      <alignment horizontal="center" wrapText="1"/>
    </xf>
    <xf numFmtId="0" fontId="7" fillId="34" borderId="14" xfId="49" applyFont="1" applyFill="1" applyBorder="1" applyAlignment="1" applyProtection="1">
      <alignment horizontal="center"/>
      <protection hidden="1"/>
    </xf>
    <xf numFmtId="0" fontId="7" fillId="33" borderId="14" xfId="49" applyFont="1" applyFill="1" applyBorder="1" applyAlignment="1" applyProtection="1">
      <alignment horizontal="center"/>
      <protection hidden="1"/>
    </xf>
    <xf numFmtId="0" fontId="8" fillId="33" borderId="22" xfId="49" applyFont="1" applyFill="1" applyBorder="1" applyAlignment="1" applyProtection="1">
      <alignment horizontal="center" vertical="center" textRotation="180"/>
      <protection hidden="1"/>
    </xf>
    <xf numFmtId="0" fontId="8" fillId="33" borderId="23" xfId="49" applyFont="1" applyFill="1" applyBorder="1" applyAlignment="1" applyProtection="1">
      <alignment horizontal="center" vertical="center" textRotation="180"/>
      <protection hidden="1"/>
    </xf>
    <xf numFmtId="0" fontId="8" fillId="33" borderId="24" xfId="49" applyFont="1" applyFill="1" applyBorder="1" applyAlignment="1" applyProtection="1">
      <alignment horizontal="center" vertical="center" textRotation="180"/>
      <protection hidden="1"/>
    </xf>
    <xf numFmtId="0" fontId="8" fillId="34" borderId="22" xfId="49" applyFont="1" applyFill="1" applyBorder="1" applyAlignment="1" applyProtection="1">
      <alignment horizontal="center" vertical="center" textRotation="180"/>
      <protection hidden="1"/>
    </xf>
    <xf numFmtId="0" fontId="8" fillId="34" borderId="23" xfId="49" applyFont="1" applyFill="1" applyBorder="1" applyAlignment="1" applyProtection="1">
      <alignment horizontal="center" vertical="center" textRotation="180"/>
      <protection hidden="1"/>
    </xf>
    <xf numFmtId="0" fontId="8" fillId="34" borderId="24" xfId="49" applyFont="1" applyFill="1" applyBorder="1" applyAlignment="1" applyProtection="1">
      <alignment horizontal="center" vertical="center" textRotation="180"/>
      <protection hidden="1"/>
    </xf>
    <xf numFmtId="0" fontId="7" fillId="0" borderId="12" xfId="49" applyFont="1" applyFill="1" applyBorder="1" applyAlignment="1" applyProtection="1">
      <alignment horizontal="left" wrapText="1"/>
      <protection locked="0"/>
    </xf>
    <xf numFmtId="0" fontId="7" fillId="0" borderId="14" xfId="49" applyFont="1" applyFill="1" applyBorder="1" applyAlignment="1" applyProtection="1">
      <alignment horizontal="left"/>
      <protection locked="0"/>
    </xf>
    <xf numFmtId="0" fontId="7" fillId="0" borderId="10" xfId="49" applyFont="1" applyFill="1" applyBorder="1" applyAlignment="1" applyProtection="1">
      <alignment horizontal="left"/>
      <protection locked="0"/>
    </xf>
    <xf numFmtId="0" fontId="7" fillId="33" borderId="12" xfId="49" applyFont="1" applyFill="1" applyBorder="1" applyAlignment="1" applyProtection="1">
      <alignment horizontal="left"/>
      <protection locked="0"/>
    </xf>
    <xf numFmtId="0" fontId="7" fillId="33" borderId="14" xfId="49" applyFont="1" applyFill="1" applyBorder="1" applyAlignment="1" applyProtection="1">
      <alignment horizontal="center"/>
      <protection locked="0"/>
    </xf>
    <xf numFmtId="0" fontId="7" fillId="33" borderId="10" xfId="49" applyFont="1" applyFill="1" applyBorder="1" applyAlignment="1" applyProtection="1">
      <alignment horizontal="center"/>
      <protection locked="0"/>
    </xf>
    <xf numFmtId="0" fontId="7" fillId="33" borderId="14" xfId="49" applyFont="1" applyFill="1" applyBorder="1" applyAlignment="1" applyProtection="1">
      <alignment horizontal="center" vertical="center"/>
      <protection locked="0"/>
    </xf>
    <xf numFmtId="0" fontId="7" fillId="33" borderId="25" xfId="49" applyFont="1" applyFill="1" applyBorder="1" applyAlignment="1" applyProtection="1">
      <alignment horizontal="center" vertical="center"/>
      <protection locked="0"/>
    </xf>
    <xf numFmtId="0" fontId="7" fillId="33" borderId="13" xfId="49" applyFont="1" applyFill="1" applyBorder="1" applyAlignment="1" applyProtection="1">
      <alignment horizontal="center" vertical="center" wrapText="1"/>
      <protection hidden="1"/>
    </xf>
    <xf numFmtId="0" fontId="7" fillId="33" borderId="16" xfId="49" applyFont="1" applyFill="1" applyBorder="1" applyAlignment="1" applyProtection="1">
      <alignment horizontal="center" vertical="center" wrapText="1"/>
      <protection hidden="1"/>
    </xf>
    <xf numFmtId="0" fontId="7" fillId="33" borderId="18" xfId="49" applyFont="1" applyFill="1" applyBorder="1" applyAlignment="1" applyProtection="1">
      <alignment horizontal="center" vertical="center" wrapText="1"/>
      <protection hidden="1"/>
    </xf>
    <xf numFmtId="0" fontId="7" fillId="33" borderId="10" xfId="49" applyFont="1" applyFill="1" applyBorder="1" applyAlignment="1" applyProtection="1">
      <alignment horizontal="center" vertical="center"/>
      <protection locked="0"/>
    </xf>
    <xf numFmtId="0" fontId="7" fillId="34" borderId="13" xfId="49" applyFont="1" applyFill="1" applyBorder="1" applyAlignment="1" applyProtection="1">
      <alignment horizontal="center" vertical="center" wrapText="1"/>
      <protection hidden="1"/>
    </xf>
    <xf numFmtId="0" fontId="7" fillId="34" borderId="16" xfId="49" applyFont="1" applyFill="1" applyBorder="1" applyAlignment="1" applyProtection="1">
      <alignment horizontal="center" vertical="center" wrapText="1"/>
      <protection hidden="1"/>
    </xf>
    <xf numFmtId="0" fontId="7" fillId="34" borderId="18" xfId="49" applyFont="1" applyFill="1" applyBorder="1" applyAlignment="1" applyProtection="1">
      <alignment horizontal="center" vertical="center" wrapText="1"/>
      <protection hidden="1"/>
    </xf>
    <xf numFmtId="0" fontId="7" fillId="33" borderId="26" xfId="49" applyFont="1" applyFill="1" applyBorder="1" applyAlignment="1" applyProtection="1">
      <alignment horizontal="center"/>
      <protection locked="0"/>
    </xf>
    <xf numFmtId="0" fontId="7" fillId="33" borderId="27" xfId="49" applyFont="1" applyFill="1" applyBorder="1" applyAlignment="1" applyProtection="1">
      <alignment horizontal="center"/>
      <protection locked="0"/>
    </xf>
    <xf numFmtId="0" fontId="7" fillId="33" borderId="28" xfId="49" applyFont="1" applyFill="1" applyBorder="1" applyAlignment="1" applyProtection="1">
      <alignment horizontal="center"/>
      <protection locked="0"/>
    </xf>
    <xf numFmtId="0" fontId="7" fillId="34" borderId="14" xfId="49" applyFont="1" applyFill="1" applyBorder="1" applyAlignment="1" applyProtection="1">
      <alignment horizontal="center" vertical="center"/>
      <protection locked="0"/>
    </xf>
    <xf numFmtId="0" fontId="7" fillId="34" borderId="10" xfId="49" applyFont="1" applyFill="1" applyBorder="1" applyAlignment="1" applyProtection="1">
      <alignment horizontal="center" vertical="center"/>
      <protection locked="0"/>
    </xf>
    <xf numFmtId="0" fontId="7" fillId="34" borderId="14" xfId="49" applyFont="1" applyFill="1" applyBorder="1" applyAlignment="1" applyProtection="1">
      <alignment horizontal="center"/>
      <protection locked="0"/>
    </xf>
    <xf numFmtId="0" fontId="7" fillId="34" borderId="10" xfId="49" applyFont="1" applyFill="1" applyBorder="1" applyAlignment="1" applyProtection="1">
      <alignment horizontal="center"/>
      <protection locked="0"/>
    </xf>
    <xf numFmtId="0" fontId="7" fillId="34" borderId="26" xfId="49" applyFont="1" applyFill="1" applyBorder="1" applyAlignment="1" applyProtection="1">
      <alignment horizontal="center"/>
      <protection locked="0"/>
    </xf>
    <xf numFmtId="0" fontId="7" fillId="34" borderId="27" xfId="49" applyFont="1" applyFill="1" applyBorder="1" applyAlignment="1" applyProtection="1">
      <alignment horizontal="center"/>
      <protection locked="0"/>
    </xf>
    <xf numFmtId="0" fontId="7" fillId="34" borderId="28" xfId="49" applyFont="1" applyFill="1" applyBorder="1" applyAlignment="1" applyProtection="1">
      <alignment horizontal="center"/>
      <protection locked="0"/>
    </xf>
    <xf numFmtId="0" fontId="3" fillId="0" borderId="0" xfId="49" applyFont="1" applyFill="1" applyAlignment="1" applyProtection="1">
      <alignment horizontal="left" wrapText="1"/>
      <protection locked="0"/>
    </xf>
    <xf numFmtId="0" fontId="3" fillId="0" borderId="0" xfId="49" applyFont="1" applyFill="1" applyAlignment="1" applyProtection="1">
      <alignment horizontal="left" wrapText="1"/>
      <protection locked="0"/>
    </xf>
    <xf numFmtId="0" fontId="11" fillId="36" borderId="29" xfId="49" applyFont="1" applyFill="1" applyBorder="1" applyAlignment="1" applyProtection="1">
      <alignment horizontal="center" vertical="center"/>
      <protection/>
    </xf>
    <xf numFmtId="0" fontId="11" fillId="36" borderId="30" xfId="49" applyFont="1" applyFill="1" applyBorder="1" applyAlignment="1" applyProtection="1">
      <alignment horizontal="center" vertical="center"/>
      <protection/>
    </xf>
    <xf numFmtId="0" fontId="11" fillId="36" borderId="31" xfId="49" applyFont="1" applyFill="1" applyBorder="1" applyAlignment="1" applyProtection="1">
      <alignment horizontal="center" vertical="center"/>
      <protection/>
    </xf>
    <xf numFmtId="0" fontId="7" fillId="34" borderId="12" xfId="49" applyFont="1" applyFill="1" applyBorder="1" applyAlignment="1" applyProtection="1">
      <alignment horizontal="left"/>
      <protection locked="0"/>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Kopya (4) Ö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127"/>
  <sheetViews>
    <sheetView showGridLines="0" tabSelected="1" zoomScalePageLayoutView="0" workbookViewId="0" topLeftCell="A1">
      <selection activeCell="P25" sqref="P25"/>
    </sheetView>
  </sheetViews>
  <sheetFormatPr defaultColWidth="8.00390625" defaultRowHeight="12.75"/>
  <cols>
    <col min="1" max="1" width="3.75390625" style="17" customWidth="1"/>
    <col min="2" max="2" width="14.25390625" style="18" customWidth="1"/>
    <col min="3" max="3" width="5.25390625" style="11" customWidth="1"/>
    <col min="4" max="4" width="12.00390625" style="15" customWidth="1"/>
    <col min="5" max="5" width="12.25390625" style="15" customWidth="1"/>
    <col min="6" max="6" width="6.00390625" style="18" customWidth="1"/>
    <col min="7" max="7" width="6.25390625" style="18" customWidth="1"/>
    <col min="8" max="8" width="6.875" style="18" customWidth="1"/>
    <col min="9" max="9" width="11.25390625" style="16" customWidth="1"/>
    <col min="10" max="16" width="8.00390625" style="17" customWidth="1"/>
    <col min="17" max="19" width="8.00390625" style="17" hidden="1" customWidth="1"/>
    <col min="20" max="16384" width="8.00390625" style="17" customWidth="1"/>
  </cols>
  <sheetData>
    <row r="1" spans="2:9" s="13" customFormat="1" ht="21.75" customHeight="1" thickBot="1">
      <c r="B1" s="78" t="s">
        <v>19</v>
      </c>
      <c r="C1" s="79"/>
      <c r="D1" s="79"/>
      <c r="E1" s="79"/>
      <c r="F1" s="79"/>
      <c r="G1" s="79"/>
      <c r="H1" s="79"/>
      <c r="I1" s="80"/>
    </row>
    <row r="2" spans="2:9" s="13" customFormat="1" ht="13.5" customHeight="1">
      <c r="B2" s="59" t="s">
        <v>11</v>
      </c>
      <c r="C2" s="55"/>
      <c r="D2" s="57" t="s">
        <v>0</v>
      </c>
      <c r="E2" s="57" t="s">
        <v>1</v>
      </c>
      <c r="F2" s="44" t="s">
        <v>9</v>
      </c>
      <c r="G2" s="44"/>
      <c r="H2" s="44"/>
      <c r="I2" s="45" t="s">
        <v>5</v>
      </c>
    </row>
    <row r="3" spans="2:19" s="13" customFormat="1" ht="14.25" customHeight="1">
      <c r="B3" s="60"/>
      <c r="C3" s="56"/>
      <c r="D3" s="62"/>
      <c r="E3" s="62"/>
      <c r="F3" s="1" t="s">
        <v>2</v>
      </c>
      <c r="G3" s="1" t="s">
        <v>3</v>
      </c>
      <c r="H3" s="1" t="s">
        <v>4</v>
      </c>
      <c r="I3" s="46"/>
      <c r="Q3" s="9" t="s">
        <v>2</v>
      </c>
      <c r="R3" s="9" t="s">
        <v>2</v>
      </c>
      <c r="S3" s="9" t="s">
        <v>12</v>
      </c>
    </row>
    <row r="4" spans="2:19" s="13" customFormat="1" ht="12.75" customHeight="1">
      <c r="B4" s="60"/>
      <c r="C4" s="27">
        <v>1</v>
      </c>
      <c r="D4" s="37"/>
      <c r="E4" s="42"/>
      <c r="F4" s="4">
        <f aca="true" t="shared" si="0" ref="F4:F13">IF(S4&lt;0,S4+30,S4)</f>
        <v>0</v>
      </c>
      <c r="G4" s="4">
        <f aca="true" t="shared" si="1" ref="G4:G13">DATEDIF(D4,E4,"ym")</f>
        <v>0</v>
      </c>
      <c r="H4" s="4">
        <f aca="true" t="shared" si="2" ref="H4:H13">DATEDIF(D4,E4,"y")</f>
        <v>0</v>
      </c>
      <c r="I4" s="46"/>
      <c r="Q4" s="9">
        <f aca="true" t="shared" si="3" ref="Q4:R6">DAY(D4)</f>
        <v>0</v>
      </c>
      <c r="R4" s="9">
        <f t="shared" si="3"/>
        <v>0</v>
      </c>
      <c r="S4" s="9">
        <f>R4-Q4</f>
        <v>0</v>
      </c>
    </row>
    <row r="5" spans="2:19" s="13" customFormat="1" ht="12.75" customHeight="1">
      <c r="B5" s="60"/>
      <c r="C5" s="27">
        <v>2</v>
      </c>
      <c r="D5" s="37"/>
      <c r="E5" s="42"/>
      <c r="F5" s="4">
        <f>IF(S5&lt;0,S5+30,S5)</f>
        <v>0</v>
      </c>
      <c r="G5" s="4">
        <f t="shared" si="1"/>
        <v>0</v>
      </c>
      <c r="H5" s="4">
        <f t="shared" si="2"/>
        <v>0</v>
      </c>
      <c r="I5" s="46"/>
      <c r="Q5" s="9">
        <f t="shared" si="3"/>
        <v>0</v>
      </c>
      <c r="R5" s="9">
        <f t="shared" si="3"/>
        <v>0</v>
      </c>
      <c r="S5" s="9">
        <f aca="true" t="shared" si="4" ref="S5:S13">R5-Q5</f>
        <v>0</v>
      </c>
    </row>
    <row r="6" spans="2:19" s="13" customFormat="1" ht="12.75" customHeight="1">
      <c r="B6" s="60"/>
      <c r="C6" s="27">
        <v>3</v>
      </c>
      <c r="D6" s="42"/>
      <c r="E6" s="42"/>
      <c r="F6" s="4">
        <f>IF(S6&lt;0,S6+30,S6)</f>
        <v>0</v>
      </c>
      <c r="G6" s="4">
        <f>DATEDIF(D6,E6,"ym")</f>
        <v>0</v>
      </c>
      <c r="H6" s="4">
        <f>DATEDIF(D6,E6,"y")</f>
        <v>0</v>
      </c>
      <c r="I6" s="46"/>
      <c r="Q6" s="9">
        <f t="shared" si="3"/>
        <v>0</v>
      </c>
      <c r="R6" s="9">
        <f aca="true" t="shared" si="5" ref="R6:R13">DAY(E6)</f>
        <v>0</v>
      </c>
      <c r="S6" s="9">
        <f t="shared" si="4"/>
        <v>0</v>
      </c>
    </row>
    <row r="7" spans="2:19" s="13" customFormat="1" ht="12.75" customHeight="1">
      <c r="B7" s="60"/>
      <c r="C7" s="27">
        <v>4</v>
      </c>
      <c r="D7" s="42"/>
      <c r="E7" s="42"/>
      <c r="F7" s="4">
        <f>IF(S7&lt;0,S7+30,S7)</f>
        <v>0</v>
      </c>
      <c r="G7" s="4">
        <f>DATEDIF(D7,E7,"ym")</f>
        <v>0</v>
      </c>
      <c r="H7" s="4">
        <f>DATEDIF(D7,E7,"y")</f>
        <v>0</v>
      </c>
      <c r="I7" s="46"/>
      <c r="Q7" s="9">
        <f aca="true" t="shared" si="6" ref="Q7:Q13">DAY(D7)</f>
        <v>0</v>
      </c>
      <c r="R7" s="9">
        <f t="shared" si="5"/>
        <v>0</v>
      </c>
      <c r="S7" s="9">
        <f t="shared" si="4"/>
        <v>0</v>
      </c>
    </row>
    <row r="8" spans="2:19" s="13" customFormat="1" ht="12.75" customHeight="1">
      <c r="B8" s="60"/>
      <c r="C8" s="27">
        <v>5</v>
      </c>
      <c r="D8" s="42"/>
      <c r="E8" s="42"/>
      <c r="F8" s="4">
        <f>IF(S8&lt;0,S8+30,S8)</f>
        <v>0</v>
      </c>
      <c r="G8" s="4">
        <f>DATEDIF(D8,E8,"ym")</f>
        <v>0</v>
      </c>
      <c r="H8" s="4">
        <f>DATEDIF(D8,E8,"y")</f>
        <v>0</v>
      </c>
      <c r="I8" s="46"/>
      <c r="Q8" s="9">
        <f t="shared" si="6"/>
        <v>0</v>
      </c>
      <c r="R8" s="9">
        <f t="shared" si="5"/>
        <v>0</v>
      </c>
      <c r="S8" s="9">
        <f t="shared" si="4"/>
        <v>0</v>
      </c>
    </row>
    <row r="9" spans="2:19" s="13" customFormat="1" ht="12.75">
      <c r="B9" s="60"/>
      <c r="C9" s="27">
        <v>6</v>
      </c>
      <c r="D9" s="42"/>
      <c r="E9" s="42"/>
      <c r="F9" s="4">
        <f t="shared" si="0"/>
        <v>0</v>
      </c>
      <c r="G9" s="4">
        <f t="shared" si="1"/>
        <v>0</v>
      </c>
      <c r="H9" s="4">
        <f t="shared" si="2"/>
        <v>0</v>
      </c>
      <c r="I9" s="46"/>
      <c r="Q9" s="9">
        <f t="shared" si="6"/>
        <v>0</v>
      </c>
      <c r="R9" s="9">
        <f t="shared" si="5"/>
        <v>0</v>
      </c>
      <c r="S9" s="9">
        <f t="shared" si="4"/>
        <v>0</v>
      </c>
    </row>
    <row r="10" spans="2:19" s="13" customFormat="1" ht="12.75">
      <c r="B10" s="60"/>
      <c r="C10" s="27">
        <v>7</v>
      </c>
      <c r="D10" s="32"/>
      <c r="E10" s="32"/>
      <c r="F10" s="4">
        <f t="shared" si="0"/>
        <v>0</v>
      </c>
      <c r="G10" s="4">
        <f t="shared" si="1"/>
        <v>0</v>
      </c>
      <c r="H10" s="4">
        <f t="shared" si="2"/>
        <v>0</v>
      </c>
      <c r="I10" s="46"/>
      <c r="J10" s="7"/>
      <c r="K10" s="7"/>
      <c r="L10" s="7"/>
      <c r="M10" s="7"/>
      <c r="N10" s="7"/>
      <c r="O10" s="8"/>
      <c r="P10" s="8"/>
      <c r="Q10" s="9">
        <f t="shared" si="6"/>
        <v>0</v>
      </c>
      <c r="R10" s="9">
        <f t="shared" si="5"/>
        <v>0</v>
      </c>
      <c r="S10" s="9">
        <f t="shared" si="4"/>
        <v>0</v>
      </c>
    </row>
    <row r="11" spans="2:19" s="13" customFormat="1" ht="12.75">
      <c r="B11" s="60"/>
      <c r="C11" s="27">
        <v>8</v>
      </c>
      <c r="D11" s="32"/>
      <c r="E11" s="32"/>
      <c r="F11" s="4">
        <f t="shared" si="0"/>
        <v>0</v>
      </c>
      <c r="G11" s="4">
        <f t="shared" si="1"/>
        <v>0</v>
      </c>
      <c r="H11" s="4">
        <f t="shared" si="2"/>
        <v>0</v>
      </c>
      <c r="I11" s="46"/>
      <c r="J11" s="7"/>
      <c r="K11" s="7"/>
      <c r="L11" s="7"/>
      <c r="M11" s="7"/>
      <c r="N11" s="7"/>
      <c r="O11" s="8"/>
      <c r="P11" s="8"/>
      <c r="Q11" s="9">
        <f t="shared" si="6"/>
        <v>0</v>
      </c>
      <c r="R11" s="9">
        <f t="shared" si="5"/>
        <v>0</v>
      </c>
      <c r="S11" s="9">
        <f t="shared" si="4"/>
        <v>0</v>
      </c>
    </row>
    <row r="12" spans="2:19" s="13" customFormat="1" ht="12.75">
      <c r="B12" s="60"/>
      <c r="C12" s="27">
        <v>9</v>
      </c>
      <c r="D12" s="32"/>
      <c r="E12" s="32"/>
      <c r="F12" s="4">
        <f t="shared" si="0"/>
        <v>0</v>
      </c>
      <c r="G12" s="4">
        <f t="shared" si="1"/>
        <v>0</v>
      </c>
      <c r="H12" s="4">
        <f t="shared" si="2"/>
        <v>0</v>
      </c>
      <c r="I12" s="46"/>
      <c r="J12" s="7"/>
      <c r="K12" s="7"/>
      <c r="L12" s="7"/>
      <c r="M12" s="7"/>
      <c r="N12" s="7"/>
      <c r="O12" s="8"/>
      <c r="P12" s="8"/>
      <c r="Q12" s="9">
        <f t="shared" si="6"/>
        <v>0</v>
      </c>
      <c r="R12" s="9">
        <f t="shared" si="5"/>
        <v>0</v>
      </c>
      <c r="S12" s="9">
        <f t="shared" si="4"/>
        <v>0</v>
      </c>
    </row>
    <row r="13" spans="2:19" s="13" customFormat="1" ht="12.75">
      <c r="B13" s="60"/>
      <c r="C13" s="27">
        <v>10</v>
      </c>
      <c r="D13" s="32"/>
      <c r="E13" s="32"/>
      <c r="F13" s="4">
        <f t="shared" si="0"/>
        <v>0</v>
      </c>
      <c r="G13" s="4">
        <f t="shared" si="1"/>
        <v>0</v>
      </c>
      <c r="H13" s="4">
        <f t="shared" si="2"/>
        <v>0</v>
      </c>
      <c r="I13" s="46"/>
      <c r="J13" s="7"/>
      <c r="K13" s="7"/>
      <c r="L13" s="7"/>
      <c r="M13" s="7"/>
      <c r="N13" s="7"/>
      <c r="O13" s="8"/>
      <c r="P13" s="8"/>
      <c r="Q13" s="9">
        <f t="shared" si="6"/>
        <v>0</v>
      </c>
      <c r="R13" s="9">
        <f t="shared" si="5"/>
        <v>0</v>
      </c>
      <c r="S13" s="9">
        <f t="shared" si="4"/>
        <v>0</v>
      </c>
    </row>
    <row r="14" spans="2:19" s="13" customFormat="1" ht="12.75" customHeight="1" hidden="1">
      <c r="B14" s="60"/>
      <c r="C14" s="27"/>
      <c r="D14" s="28"/>
      <c r="E14" s="28"/>
      <c r="F14" s="4">
        <f>SUM(F4:F13)</f>
        <v>0</v>
      </c>
      <c r="G14" s="4">
        <f>SUM(G4:G13)</f>
        <v>0</v>
      </c>
      <c r="H14" s="4">
        <f>SUM(H4:H13)</f>
        <v>0</v>
      </c>
      <c r="I14" s="46"/>
      <c r="Q14" s="9"/>
      <c r="R14" s="9"/>
      <c r="S14" s="9"/>
    </row>
    <row r="15" spans="2:19" s="13" customFormat="1" ht="12.75" customHeight="1" hidden="1">
      <c r="B15" s="60"/>
      <c r="C15" s="27"/>
      <c r="D15" s="28"/>
      <c r="E15" s="28"/>
      <c r="F15" s="4">
        <f>IF(F14&gt;=180,F14-180,IF(F14&gt;=150,F14-150,IF(F14&gt;=120,F14-120,IF(F14&gt;=90,F14-90,IF(F14&gt;=60,F14-60,IF(F14&gt;=30,F14-30,F14))))))</f>
        <v>0</v>
      </c>
      <c r="G15" s="4">
        <f>IF(F14&gt;=180,G14+6,IF(F14&gt;=150,G14+5,IF(F14&gt;=120,G14+4,IF(F14&gt;=90,G14+3,IF(F14&gt;=60,G14+2,IF(F14&gt;=30,G14+1,G14))))))</f>
        <v>0</v>
      </c>
      <c r="H15" s="4">
        <f>IF(G15&gt;=72,H14+6,IF(G15&gt;=60,H14+5,IF(G15&gt;=48,H14+4,IF(G15&gt;=36,H14+3,IF(G15&gt;=24,H14+2,IF(G15&gt;=12,H14+1,H14))))))</f>
        <v>0</v>
      </c>
      <c r="I15" s="47"/>
      <c r="Q15" s="9"/>
      <c r="R15" s="9"/>
      <c r="S15" s="9"/>
    </row>
    <row r="16" spans="2:19" s="13" customFormat="1" ht="18.75" thickBot="1">
      <c r="B16" s="61"/>
      <c r="C16" s="66" t="s">
        <v>6</v>
      </c>
      <c r="D16" s="67"/>
      <c r="E16" s="68"/>
      <c r="F16" s="29">
        <f>F15</f>
        <v>0</v>
      </c>
      <c r="G16" s="29">
        <f>IF(G15&gt;=72,G15-72,IF(G15&gt;=60,G15-60,IF(G15&gt;=48,G15-48,IF(G15&gt;=36,G15-36,IF(G15&gt;=24,G15-24,IF(G15&gt;=12,G15-12,G15))))))</f>
        <v>0</v>
      </c>
      <c r="H16" s="29">
        <f>H15</f>
        <v>0</v>
      </c>
      <c r="I16" s="30">
        <f>ROUND((H16*0.48)+(G16*0.04),2)</f>
        <v>0</v>
      </c>
      <c r="Q16" s="9"/>
      <c r="R16" s="9"/>
      <c r="S16" s="9"/>
    </row>
    <row r="17" spans="2:19" s="13" customFormat="1" ht="12.75" customHeight="1">
      <c r="B17" s="63" t="s">
        <v>16</v>
      </c>
      <c r="C17" s="71"/>
      <c r="D17" s="69" t="s">
        <v>0</v>
      </c>
      <c r="E17" s="69" t="s">
        <v>1</v>
      </c>
      <c r="F17" s="43" t="s">
        <v>10</v>
      </c>
      <c r="G17" s="43"/>
      <c r="H17" s="43"/>
      <c r="I17" s="48" t="s">
        <v>5</v>
      </c>
      <c r="Q17" s="9"/>
      <c r="R17" s="9"/>
      <c r="S17" s="9"/>
    </row>
    <row r="18" spans="2:19" s="13" customFormat="1" ht="12.75">
      <c r="B18" s="64"/>
      <c r="C18" s="72"/>
      <c r="D18" s="70"/>
      <c r="E18" s="70"/>
      <c r="F18" s="2" t="s">
        <v>2</v>
      </c>
      <c r="G18" s="2" t="s">
        <v>3</v>
      </c>
      <c r="H18" s="2" t="s">
        <v>4</v>
      </c>
      <c r="I18" s="49"/>
      <c r="Q18" s="9"/>
      <c r="R18" s="9"/>
      <c r="S18" s="9"/>
    </row>
    <row r="19" spans="2:48" s="13" customFormat="1" ht="12.75" customHeight="1">
      <c r="B19" s="64"/>
      <c r="C19" s="31">
        <v>1</v>
      </c>
      <c r="D19" s="40"/>
      <c r="E19" s="37"/>
      <c r="F19" s="5">
        <f>IF(S19&lt;0,S19+30,S19)</f>
        <v>0</v>
      </c>
      <c r="G19" s="5">
        <f>DATEDIF(D19,E19,"ym")</f>
        <v>0</v>
      </c>
      <c r="H19" s="5">
        <f>DATEDIF(D19,E19,"y")</f>
        <v>0</v>
      </c>
      <c r="I19" s="49"/>
      <c r="Q19" s="9">
        <f>DAY(D19)</f>
        <v>0</v>
      </c>
      <c r="R19" s="9">
        <f>DAY(E19)</f>
        <v>0</v>
      </c>
      <c r="S19" s="9">
        <f>R19-Q19</f>
        <v>0</v>
      </c>
      <c r="AI19" s="76"/>
      <c r="AJ19" s="76"/>
      <c r="AK19" s="76"/>
      <c r="AL19" s="76"/>
      <c r="AM19" s="76"/>
      <c r="AN19" s="76"/>
      <c r="AO19" s="76"/>
      <c r="AP19" s="76"/>
      <c r="AQ19" s="76"/>
      <c r="AR19" s="76"/>
      <c r="AS19" s="14"/>
      <c r="AT19" s="14"/>
      <c r="AU19" s="14"/>
      <c r="AV19" s="14"/>
    </row>
    <row r="20" spans="2:48" s="13" customFormat="1" ht="12.75" customHeight="1">
      <c r="B20" s="64"/>
      <c r="C20" s="31">
        <v>2</v>
      </c>
      <c r="D20" s="37"/>
      <c r="E20" s="32"/>
      <c r="F20" s="5">
        <f aca="true" t="shared" si="7" ref="F20:F25">IF(S20&lt;0,S20+30,S20)</f>
        <v>0</v>
      </c>
      <c r="G20" s="5">
        <f aca="true" t="shared" si="8" ref="G20:G25">DATEDIF(D20,E20,"ym")</f>
        <v>0</v>
      </c>
      <c r="H20" s="5">
        <f aca="true" t="shared" si="9" ref="H20:H25">DATEDIF(D20,E20,"y")</f>
        <v>0</v>
      </c>
      <c r="I20" s="49"/>
      <c r="Q20" s="9">
        <f aca="true" t="shared" si="10" ref="Q20:Q28">DAY(D20)</f>
        <v>0</v>
      </c>
      <c r="R20" s="9">
        <f aca="true" t="shared" si="11" ref="R20:R28">DAY(E20)</f>
        <v>0</v>
      </c>
      <c r="S20" s="9">
        <f aca="true" t="shared" si="12" ref="S20:S28">R20-Q20</f>
        <v>0</v>
      </c>
      <c r="AI20" s="76"/>
      <c r="AJ20" s="76"/>
      <c r="AK20" s="76"/>
      <c r="AL20" s="76"/>
      <c r="AM20" s="76"/>
      <c r="AN20" s="76"/>
      <c r="AO20" s="76"/>
      <c r="AP20" s="76"/>
      <c r="AQ20" s="76"/>
      <c r="AR20" s="76"/>
      <c r="AS20" s="14"/>
      <c r="AT20" s="14"/>
      <c r="AU20" s="14"/>
      <c r="AV20" s="14"/>
    </row>
    <row r="21" spans="2:48" s="13" customFormat="1" ht="12.75" customHeight="1">
      <c r="B21" s="64"/>
      <c r="C21" s="31">
        <v>3</v>
      </c>
      <c r="D21" s="32"/>
      <c r="E21" s="32"/>
      <c r="F21" s="5">
        <f t="shared" si="7"/>
        <v>0</v>
      </c>
      <c r="G21" s="5">
        <f t="shared" si="8"/>
        <v>0</v>
      </c>
      <c r="H21" s="5">
        <f t="shared" si="9"/>
        <v>0</v>
      </c>
      <c r="I21" s="49"/>
      <c r="Q21" s="9">
        <f t="shared" si="10"/>
        <v>0</v>
      </c>
      <c r="R21" s="9">
        <f t="shared" si="11"/>
        <v>0</v>
      </c>
      <c r="S21" s="9">
        <f t="shared" si="12"/>
        <v>0</v>
      </c>
      <c r="AI21" s="76"/>
      <c r="AJ21" s="76"/>
      <c r="AK21" s="76"/>
      <c r="AL21" s="76"/>
      <c r="AM21" s="76"/>
      <c r="AN21" s="76"/>
      <c r="AO21" s="76"/>
      <c r="AP21" s="76"/>
      <c r="AQ21" s="76"/>
      <c r="AR21" s="76"/>
      <c r="AS21" s="14"/>
      <c r="AT21" s="14"/>
      <c r="AU21" s="14"/>
      <c r="AV21" s="14"/>
    </row>
    <row r="22" spans="2:48" s="13" customFormat="1" ht="12.75" customHeight="1">
      <c r="B22" s="64"/>
      <c r="C22" s="31">
        <v>4</v>
      </c>
      <c r="D22" s="32"/>
      <c r="E22" s="32"/>
      <c r="F22" s="5">
        <f t="shared" si="7"/>
        <v>0</v>
      </c>
      <c r="G22" s="5">
        <f t="shared" si="8"/>
        <v>0</v>
      </c>
      <c r="H22" s="5">
        <f t="shared" si="9"/>
        <v>0</v>
      </c>
      <c r="I22" s="49"/>
      <c r="Q22" s="9">
        <f t="shared" si="10"/>
        <v>0</v>
      </c>
      <c r="R22" s="9">
        <f t="shared" si="11"/>
        <v>0</v>
      </c>
      <c r="S22" s="9">
        <f t="shared" si="12"/>
        <v>0</v>
      </c>
      <c r="AI22" s="76"/>
      <c r="AJ22" s="76"/>
      <c r="AK22" s="76"/>
      <c r="AL22" s="76"/>
      <c r="AM22" s="76"/>
      <c r="AN22" s="76"/>
      <c r="AO22" s="76"/>
      <c r="AP22" s="76"/>
      <c r="AQ22" s="76"/>
      <c r="AR22" s="76"/>
      <c r="AS22" s="14"/>
      <c r="AT22" s="14"/>
      <c r="AU22" s="14"/>
      <c r="AV22" s="14"/>
    </row>
    <row r="23" spans="2:48" s="13" customFormat="1" ht="12.75" customHeight="1">
      <c r="B23" s="64"/>
      <c r="C23" s="31">
        <v>5</v>
      </c>
      <c r="D23" s="32"/>
      <c r="E23" s="32"/>
      <c r="F23" s="5">
        <f t="shared" si="7"/>
        <v>0</v>
      </c>
      <c r="G23" s="5">
        <f t="shared" si="8"/>
        <v>0</v>
      </c>
      <c r="H23" s="5">
        <f t="shared" si="9"/>
        <v>0</v>
      </c>
      <c r="I23" s="49"/>
      <c r="Q23" s="9">
        <f t="shared" si="10"/>
        <v>0</v>
      </c>
      <c r="R23" s="9">
        <f t="shared" si="11"/>
        <v>0</v>
      </c>
      <c r="S23" s="9">
        <f t="shared" si="12"/>
        <v>0</v>
      </c>
      <c r="AI23" s="76"/>
      <c r="AJ23" s="76"/>
      <c r="AK23" s="76"/>
      <c r="AL23" s="76"/>
      <c r="AM23" s="76"/>
      <c r="AN23" s="76"/>
      <c r="AO23" s="76"/>
      <c r="AP23" s="76"/>
      <c r="AQ23" s="76"/>
      <c r="AR23" s="76"/>
      <c r="AS23" s="14"/>
      <c r="AT23" s="14"/>
      <c r="AU23" s="14"/>
      <c r="AV23" s="14"/>
    </row>
    <row r="24" spans="2:48" s="13" customFormat="1" ht="12.75" customHeight="1">
      <c r="B24" s="64"/>
      <c r="C24" s="31">
        <v>6</v>
      </c>
      <c r="D24" s="32"/>
      <c r="E24" s="32"/>
      <c r="F24" s="5">
        <f t="shared" si="7"/>
        <v>0</v>
      </c>
      <c r="G24" s="5">
        <f t="shared" si="8"/>
        <v>0</v>
      </c>
      <c r="H24" s="5">
        <f t="shared" si="9"/>
        <v>0</v>
      </c>
      <c r="I24" s="49"/>
      <c r="Q24" s="9">
        <f t="shared" si="10"/>
        <v>0</v>
      </c>
      <c r="R24" s="9">
        <f t="shared" si="11"/>
        <v>0</v>
      </c>
      <c r="S24" s="9">
        <f t="shared" si="12"/>
        <v>0</v>
      </c>
      <c r="AI24" s="76"/>
      <c r="AJ24" s="76"/>
      <c r="AK24" s="76"/>
      <c r="AL24" s="76"/>
      <c r="AM24" s="76"/>
      <c r="AN24" s="76"/>
      <c r="AO24" s="76"/>
      <c r="AP24" s="76"/>
      <c r="AQ24" s="76"/>
      <c r="AR24" s="76"/>
      <c r="AS24" s="14"/>
      <c r="AT24" s="14"/>
      <c r="AU24" s="14"/>
      <c r="AV24" s="14"/>
    </row>
    <row r="25" spans="2:48" s="13" customFormat="1" ht="12.75" customHeight="1">
      <c r="B25" s="64"/>
      <c r="C25" s="31">
        <v>7</v>
      </c>
      <c r="D25" s="32"/>
      <c r="E25" s="32"/>
      <c r="F25" s="5">
        <f t="shared" si="7"/>
        <v>0</v>
      </c>
      <c r="G25" s="5">
        <f t="shared" si="8"/>
        <v>0</v>
      </c>
      <c r="H25" s="5">
        <f t="shared" si="9"/>
        <v>0</v>
      </c>
      <c r="I25" s="49"/>
      <c r="Q25" s="9">
        <f t="shared" si="10"/>
        <v>0</v>
      </c>
      <c r="R25" s="9">
        <f t="shared" si="11"/>
        <v>0</v>
      </c>
      <c r="S25" s="9">
        <f t="shared" si="12"/>
        <v>0</v>
      </c>
      <c r="AI25" s="76"/>
      <c r="AJ25" s="76"/>
      <c r="AK25" s="76"/>
      <c r="AL25" s="76"/>
      <c r="AM25" s="76"/>
      <c r="AN25" s="76"/>
      <c r="AO25" s="76"/>
      <c r="AP25" s="76"/>
      <c r="AQ25" s="76"/>
      <c r="AR25" s="76"/>
      <c r="AS25" s="14"/>
      <c r="AT25" s="14"/>
      <c r="AU25" s="14"/>
      <c r="AV25" s="14"/>
    </row>
    <row r="26" spans="2:48" s="13" customFormat="1" ht="12.75">
      <c r="B26" s="64"/>
      <c r="C26" s="31">
        <v>8</v>
      </c>
      <c r="D26" s="32"/>
      <c r="E26" s="32"/>
      <c r="F26" s="5">
        <f>IF(S26&lt;0,S26+30,S26)</f>
        <v>0</v>
      </c>
      <c r="G26" s="5">
        <f>DATEDIF(D26,E26,"ym")</f>
        <v>0</v>
      </c>
      <c r="H26" s="5">
        <f>DATEDIF(D26,E26,"y")</f>
        <v>0</v>
      </c>
      <c r="I26" s="49"/>
      <c r="Q26" s="9">
        <f t="shared" si="10"/>
        <v>0</v>
      </c>
      <c r="R26" s="9">
        <f t="shared" si="11"/>
        <v>0</v>
      </c>
      <c r="S26" s="9">
        <f t="shared" si="12"/>
        <v>0</v>
      </c>
      <c r="AI26" s="76"/>
      <c r="AJ26" s="76"/>
      <c r="AK26" s="76"/>
      <c r="AL26" s="76"/>
      <c r="AM26" s="76"/>
      <c r="AN26" s="76"/>
      <c r="AO26" s="76"/>
      <c r="AP26" s="76"/>
      <c r="AQ26" s="76"/>
      <c r="AR26" s="76"/>
      <c r="AS26" s="14"/>
      <c r="AT26" s="14"/>
      <c r="AU26" s="14"/>
      <c r="AV26" s="14"/>
    </row>
    <row r="27" spans="2:19" s="13" customFormat="1" ht="12.75">
      <c r="B27" s="64"/>
      <c r="C27" s="31">
        <v>9</v>
      </c>
      <c r="D27" s="32"/>
      <c r="E27" s="32"/>
      <c r="F27" s="5">
        <f>IF(S27&lt;0,S27+30,S27)</f>
        <v>0</v>
      </c>
      <c r="G27" s="5">
        <f>DATEDIF(D27,E27,"ym")</f>
        <v>0</v>
      </c>
      <c r="H27" s="5">
        <f>DATEDIF(D27,E27,"y")</f>
        <v>0</v>
      </c>
      <c r="I27" s="49"/>
      <c r="Q27" s="9">
        <f t="shared" si="10"/>
        <v>0</v>
      </c>
      <c r="R27" s="9">
        <f t="shared" si="11"/>
        <v>0</v>
      </c>
      <c r="S27" s="9">
        <f t="shared" si="12"/>
        <v>0</v>
      </c>
    </row>
    <row r="28" spans="2:19" s="13" customFormat="1" ht="12.75">
      <c r="B28" s="64"/>
      <c r="C28" s="31">
        <v>10</v>
      </c>
      <c r="D28" s="32"/>
      <c r="E28" s="32"/>
      <c r="F28" s="5">
        <f>IF(S28&lt;0,S28+30,S28)</f>
        <v>0</v>
      </c>
      <c r="G28" s="5">
        <f>DATEDIF(D28,E28,"ym")</f>
        <v>0</v>
      </c>
      <c r="H28" s="5">
        <f>DATEDIF(D28,E28,"y")</f>
        <v>0</v>
      </c>
      <c r="I28" s="49"/>
      <c r="Q28" s="9">
        <f t="shared" si="10"/>
        <v>0</v>
      </c>
      <c r="R28" s="9">
        <f t="shared" si="11"/>
        <v>0</v>
      </c>
      <c r="S28" s="9">
        <f t="shared" si="12"/>
        <v>0</v>
      </c>
    </row>
    <row r="29" spans="2:19" s="13" customFormat="1" ht="12" customHeight="1" hidden="1">
      <c r="B29" s="64"/>
      <c r="C29" s="31"/>
      <c r="D29" s="33"/>
      <c r="E29" s="33"/>
      <c r="F29" s="5">
        <f>SUM(F19:F28)</f>
        <v>0</v>
      </c>
      <c r="G29" s="5">
        <f>SUM(G19:G28)</f>
        <v>0</v>
      </c>
      <c r="H29" s="5">
        <f>SUM(H19:H28)</f>
        <v>0</v>
      </c>
      <c r="I29" s="49"/>
      <c r="Q29" s="9"/>
      <c r="R29" s="9"/>
      <c r="S29" s="9"/>
    </row>
    <row r="30" spans="2:19" s="13" customFormat="1" ht="12.75" customHeight="1" hidden="1">
      <c r="B30" s="64"/>
      <c r="C30" s="31"/>
      <c r="D30" s="33"/>
      <c r="E30" s="33"/>
      <c r="F30" s="5">
        <f>IF(F29&gt;=120,F29-120,IF(F29&gt;=90,F29-90,IF(F29&gt;=60,F29-60,IF(F29&gt;=30,F29-30,F29))))</f>
        <v>0</v>
      </c>
      <c r="G30" s="5">
        <f>IF(F29&gt;=120,G29+4,IF(F29&gt;=90,G29+3,IF(F29&gt;=60,G29+2,IF(F29&gt;=30,G29+1,G29))))</f>
        <v>0</v>
      </c>
      <c r="H30" s="5">
        <f>IF(G30&gt;=48,H29+4,IF(G30&gt;=36,H29+3,IF(G30&gt;=24,H29+2,IF(G30&gt;=12,H29+1,H29))))</f>
        <v>0</v>
      </c>
      <c r="I30" s="50"/>
      <c r="Q30" s="9"/>
      <c r="R30" s="9"/>
      <c r="S30" s="9"/>
    </row>
    <row r="31" spans="2:19" s="13" customFormat="1" ht="18.75" thickBot="1">
      <c r="B31" s="65"/>
      <c r="C31" s="73" t="s">
        <v>6</v>
      </c>
      <c r="D31" s="74"/>
      <c r="E31" s="75"/>
      <c r="F31" s="34">
        <f>F30</f>
        <v>0</v>
      </c>
      <c r="G31" s="34">
        <f>IF(G30&gt;=48,G30-48,IF(G30&gt;=36,G30-36,IF(G30&gt;=24,G30-24,IF(G30&gt;=12,G30-12,G30))))</f>
        <v>0</v>
      </c>
      <c r="H31" s="34">
        <f>H30</f>
        <v>0</v>
      </c>
      <c r="I31" s="35">
        <f>ROUND((H31*0.6)+(0.05*G31),2)</f>
        <v>0</v>
      </c>
      <c r="Q31" s="9"/>
      <c r="R31" s="9"/>
      <c r="S31" s="9"/>
    </row>
    <row r="32" spans="2:19" s="13" customFormat="1" ht="12.75" customHeight="1">
      <c r="B32" s="59" t="s">
        <v>17</v>
      </c>
      <c r="C32" s="55"/>
      <c r="D32" s="57" t="s">
        <v>0</v>
      </c>
      <c r="E32" s="57" t="s">
        <v>1</v>
      </c>
      <c r="F32" s="44" t="s">
        <v>9</v>
      </c>
      <c r="G32" s="44"/>
      <c r="H32" s="44"/>
      <c r="I32" s="45" t="s">
        <v>5</v>
      </c>
      <c r="Q32" s="9"/>
      <c r="R32" s="9"/>
      <c r="S32" s="9"/>
    </row>
    <row r="33" spans="2:19" s="13" customFormat="1" ht="12.75">
      <c r="B33" s="60"/>
      <c r="C33" s="56"/>
      <c r="D33" s="62"/>
      <c r="E33" s="62"/>
      <c r="F33" s="1" t="s">
        <v>2</v>
      </c>
      <c r="G33" s="1" t="s">
        <v>3</v>
      </c>
      <c r="H33" s="1" t="s">
        <v>4</v>
      </c>
      <c r="I33" s="46"/>
      <c r="Q33" s="9"/>
      <c r="R33" s="9"/>
      <c r="S33" s="9"/>
    </row>
    <row r="34" spans="2:19" s="13" customFormat="1" ht="12.75" customHeight="1">
      <c r="B34" s="60"/>
      <c r="C34" s="27">
        <v>1</v>
      </c>
      <c r="D34" s="37"/>
      <c r="E34" s="37"/>
      <c r="F34" s="4">
        <f>IF(S34&lt;0,S34+30,S34)</f>
        <v>0</v>
      </c>
      <c r="G34" s="4">
        <f>DATEDIF(D34,E34,"ym")</f>
        <v>0</v>
      </c>
      <c r="H34" s="4">
        <f>DATEDIF(D34,E34,"y")</f>
        <v>0</v>
      </c>
      <c r="I34" s="46"/>
      <c r="Q34" s="9">
        <f>DAY(D34)</f>
        <v>0</v>
      </c>
      <c r="R34" s="9">
        <f>DAY(E34)</f>
        <v>0</v>
      </c>
      <c r="S34" s="9">
        <f>R34-Q34</f>
        <v>0</v>
      </c>
    </row>
    <row r="35" spans="2:19" s="13" customFormat="1" ht="12.75" customHeight="1">
      <c r="B35" s="60"/>
      <c r="C35" s="27">
        <v>2</v>
      </c>
      <c r="D35" s="37"/>
      <c r="E35" s="32"/>
      <c r="F35" s="4">
        <f aca="true" t="shared" si="13" ref="F35:F40">IF(S35&lt;0,S35+30,S35)</f>
        <v>0</v>
      </c>
      <c r="G35" s="4">
        <f aca="true" t="shared" si="14" ref="G35:G40">DATEDIF(D35,E35,"ym")</f>
        <v>0</v>
      </c>
      <c r="H35" s="4">
        <f aca="true" t="shared" si="15" ref="H35:H40">DATEDIF(D35,E35,"y")</f>
        <v>0</v>
      </c>
      <c r="I35" s="46"/>
      <c r="Q35" s="9">
        <f aca="true" t="shared" si="16" ref="Q35:Q43">DAY(D35)</f>
        <v>0</v>
      </c>
      <c r="R35" s="9">
        <f aca="true" t="shared" si="17" ref="R35:R43">DAY(E35)</f>
        <v>0</v>
      </c>
      <c r="S35" s="9">
        <f aca="true" t="shared" si="18" ref="S35:S43">R35-Q35</f>
        <v>0</v>
      </c>
    </row>
    <row r="36" spans="2:19" s="13" customFormat="1" ht="12.75" customHeight="1">
      <c r="B36" s="60"/>
      <c r="C36" s="27">
        <v>3</v>
      </c>
      <c r="D36" s="32"/>
      <c r="E36" s="32"/>
      <c r="F36" s="4">
        <f t="shared" si="13"/>
        <v>0</v>
      </c>
      <c r="G36" s="4">
        <f t="shared" si="14"/>
        <v>0</v>
      </c>
      <c r="H36" s="4">
        <f t="shared" si="15"/>
        <v>0</v>
      </c>
      <c r="I36" s="46"/>
      <c r="Q36" s="9">
        <f t="shared" si="16"/>
        <v>0</v>
      </c>
      <c r="R36" s="9">
        <f t="shared" si="17"/>
        <v>0</v>
      </c>
      <c r="S36" s="9">
        <f t="shared" si="18"/>
        <v>0</v>
      </c>
    </row>
    <row r="37" spans="2:19" s="13" customFormat="1" ht="12.75" customHeight="1">
      <c r="B37" s="60"/>
      <c r="C37" s="27">
        <v>4</v>
      </c>
      <c r="D37" s="32"/>
      <c r="E37" s="32"/>
      <c r="F37" s="4">
        <f t="shared" si="13"/>
        <v>0</v>
      </c>
      <c r="G37" s="4">
        <f t="shared" si="14"/>
        <v>0</v>
      </c>
      <c r="H37" s="4">
        <f t="shared" si="15"/>
        <v>0</v>
      </c>
      <c r="I37" s="46"/>
      <c r="Q37" s="9">
        <f t="shared" si="16"/>
        <v>0</v>
      </c>
      <c r="R37" s="9">
        <f t="shared" si="17"/>
        <v>0</v>
      </c>
      <c r="S37" s="9">
        <f t="shared" si="18"/>
        <v>0</v>
      </c>
    </row>
    <row r="38" spans="2:19" s="13" customFormat="1" ht="12.75" customHeight="1">
      <c r="B38" s="60"/>
      <c r="C38" s="27">
        <v>5</v>
      </c>
      <c r="D38" s="32"/>
      <c r="E38" s="32"/>
      <c r="F38" s="4">
        <f t="shared" si="13"/>
        <v>0</v>
      </c>
      <c r="G38" s="4">
        <f t="shared" si="14"/>
        <v>0</v>
      </c>
      <c r="H38" s="4">
        <f t="shared" si="15"/>
        <v>0</v>
      </c>
      <c r="I38" s="46"/>
      <c r="Q38" s="9">
        <f t="shared" si="16"/>
        <v>0</v>
      </c>
      <c r="R38" s="9">
        <f t="shared" si="17"/>
        <v>0</v>
      </c>
      <c r="S38" s="9">
        <f t="shared" si="18"/>
        <v>0</v>
      </c>
    </row>
    <row r="39" spans="2:19" s="13" customFormat="1" ht="12.75" customHeight="1">
      <c r="B39" s="60"/>
      <c r="C39" s="27">
        <v>6</v>
      </c>
      <c r="D39" s="32"/>
      <c r="E39" s="32"/>
      <c r="F39" s="4">
        <f t="shared" si="13"/>
        <v>0</v>
      </c>
      <c r="G39" s="4">
        <f t="shared" si="14"/>
        <v>0</v>
      </c>
      <c r="H39" s="4">
        <f t="shared" si="15"/>
        <v>0</v>
      </c>
      <c r="I39" s="46"/>
      <c r="Q39" s="9">
        <f t="shared" si="16"/>
        <v>0</v>
      </c>
      <c r="R39" s="9">
        <f t="shared" si="17"/>
        <v>0</v>
      </c>
      <c r="S39" s="9">
        <f t="shared" si="18"/>
        <v>0</v>
      </c>
    </row>
    <row r="40" spans="2:19" s="13" customFormat="1" ht="12.75" customHeight="1">
      <c r="B40" s="60"/>
      <c r="C40" s="27">
        <v>7</v>
      </c>
      <c r="D40" s="32"/>
      <c r="E40" s="32"/>
      <c r="F40" s="4">
        <f t="shared" si="13"/>
        <v>0</v>
      </c>
      <c r="G40" s="4">
        <f t="shared" si="14"/>
        <v>0</v>
      </c>
      <c r="H40" s="4">
        <f t="shared" si="15"/>
        <v>0</v>
      </c>
      <c r="I40" s="46"/>
      <c r="Q40" s="9">
        <f t="shared" si="16"/>
        <v>0</v>
      </c>
      <c r="R40" s="9">
        <f t="shared" si="17"/>
        <v>0</v>
      </c>
      <c r="S40" s="9">
        <f t="shared" si="18"/>
        <v>0</v>
      </c>
    </row>
    <row r="41" spans="2:19" s="13" customFormat="1" ht="12.75">
      <c r="B41" s="60"/>
      <c r="C41" s="27">
        <v>8</v>
      </c>
      <c r="D41" s="32"/>
      <c r="E41" s="32"/>
      <c r="F41" s="4">
        <f>IF(S41&lt;0,S41+30,S41)</f>
        <v>0</v>
      </c>
      <c r="G41" s="4">
        <f>DATEDIF(D41,E41,"ym")</f>
        <v>0</v>
      </c>
      <c r="H41" s="4">
        <f>DATEDIF(D41,E41,"y")</f>
        <v>0</v>
      </c>
      <c r="I41" s="46"/>
      <c r="Q41" s="9">
        <f t="shared" si="16"/>
        <v>0</v>
      </c>
      <c r="R41" s="9">
        <f t="shared" si="17"/>
        <v>0</v>
      </c>
      <c r="S41" s="9">
        <f t="shared" si="18"/>
        <v>0</v>
      </c>
    </row>
    <row r="42" spans="2:19" s="13" customFormat="1" ht="12.75">
      <c r="B42" s="60"/>
      <c r="C42" s="27">
        <v>9</v>
      </c>
      <c r="D42" s="32"/>
      <c r="E42" s="32"/>
      <c r="F42" s="4">
        <f>IF(S42&lt;0,S42+30,S42)</f>
        <v>0</v>
      </c>
      <c r="G42" s="4">
        <f>DATEDIF(D42,E42,"ym")</f>
        <v>0</v>
      </c>
      <c r="H42" s="4">
        <f>DATEDIF(D42,E42,"y")</f>
        <v>0</v>
      </c>
      <c r="I42" s="46"/>
      <c r="Q42" s="9">
        <f t="shared" si="16"/>
        <v>0</v>
      </c>
      <c r="R42" s="9">
        <f t="shared" si="17"/>
        <v>0</v>
      </c>
      <c r="S42" s="9">
        <f t="shared" si="18"/>
        <v>0</v>
      </c>
    </row>
    <row r="43" spans="2:19" s="13" customFormat="1" ht="12.75">
      <c r="B43" s="60"/>
      <c r="C43" s="27">
        <v>10</v>
      </c>
      <c r="D43" s="32"/>
      <c r="E43" s="32"/>
      <c r="F43" s="4">
        <f>IF(S43&lt;0,S43+30,S43)</f>
        <v>0</v>
      </c>
      <c r="G43" s="4">
        <f>DATEDIF(D43,E43,"ym")</f>
        <v>0</v>
      </c>
      <c r="H43" s="4">
        <f>DATEDIF(D43,E43,"y")</f>
        <v>0</v>
      </c>
      <c r="I43" s="46"/>
      <c r="Q43" s="9">
        <f t="shared" si="16"/>
        <v>0</v>
      </c>
      <c r="R43" s="9">
        <f t="shared" si="17"/>
        <v>0</v>
      </c>
      <c r="S43" s="9">
        <f t="shared" si="18"/>
        <v>0</v>
      </c>
    </row>
    <row r="44" spans="2:19" s="13" customFormat="1" ht="12.75" customHeight="1" hidden="1">
      <c r="B44" s="60"/>
      <c r="C44" s="27"/>
      <c r="D44" s="36"/>
      <c r="E44" s="36"/>
      <c r="F44" s="4">
        <f>SUM(F34:F43)</f>
        <v>0</v>
      </c>
      <c r="G44" s="4">
        <f>SUM(G34:G43)</f>
        <v>0</v>
      </c>
      <c r="H44" s="4">
        <f>SUM(H34:H43)</f>
        <v>0</v>
      </c>
      <c r="I44" s="46"/>
      <c r="Q44" s="9"/>
      <c r="R44" s="9"/>
      <c r="S44" s="9"/>
    </row>
    <row r="45" spans="2:19" s="13" customFormat="1" ht="12.75" customHeight="1" hidden="1">
      <c r="B45" s="60"/>
      <c r="C45" s="27"/>
      <c r="D45" s="36"/>
      <c r="E45" s="36"/>
      <c r="F45" s="4">
        <f>IF(F44&gt;=120,F44-120,IF(F44&gt;=90,F44-90,IF(F44&gt;=60,F44-60,IF(F44&gt;=30,F44-30,F44))))</f>
        <v>0</v>
      </c>
      <c r="G45" s="4">
        <f>IF(F44&gt;=120,G44+4,IF(F44&gt;=90,G44+3,IF(F44&gt;=60,G44+2,IF(F44&gt;=30,G44+1,G44))))</f>
        <v>0</v>
      </c>
      <c r="H45" s="4">
        <f>IF(G45&gt;=48,H44+4,IF(G45&gt;=36,H44+3,IF(G45&gt;=24,H44+2,IF(G45&gt;=12,H44+1,H44))))</f>
        <v>0</v>
      </c>
      <c r="I45" s="47"/>
      <c r="Q45" s="9"/>
      <c r="R45" s="9"/>
      <c r="S45" s="9"/>
    </row>
    <row r="46" spans="2:19" s="13" customFormat="1" ht="18.75" thickBot="1">
      <c r="B46" s="61"/>
      <c r="C46" s="66" t="s">
        <v>6</v>
      </c>
      <c r="D46" s="67"/>
      <c r="E46" s="68"/>
      <c r="F46" s="29">
        <f>F45</f>
        <v>0</v>
      </c>
      <c r="G46" s="29">
        <f>IF(G45&gt;=48,G45-48,IF(G45&gt;=36,G45-36,IF(G45&gt;=24,G45-24,IF(G45&gt;=12,G45-12,G45))))</f>
        <v>0</v>
      </c>
      <c r="H46" s="29">
        <f>H45</f>
        <v>0</v>
      </c>
      <c r="I46" s="30">
        <f>ROUND((H46*0.72)+(G46*0.06),2)</f>
        <v>0</v>
      </c>
      <c r="Q46" s="9"/>
      <c r="R46" s="9"/>
      <c r="S46" s="9"/>
    </row>
    <row r="47" spans="2:19" s="13" customFormat="1" ht="12.75" customHeight="1">
      <c r="B47" s="63" t="s">
        <v>7</v>
      </c>
      <c r="C47" s="71"/>
      <c r="D47" s="69" t="s">
        <v>0</v>
      </c>
      <c r="E47" s="69" t="s">
        <v>1</v>
      </c>
      <c r="F47" s="43" t="s">
        <v>9</v>
      </c>
      <c r="G47" s="43"/>
      <c r="H47" s="43"/>
      <c r="I47" s="48" t="s">
        <v>5</v>
      </c>
      <c r="Q47" s="9"/>
      <c r="R47" s="9"/>
      <c r="S47" s="9"/>
    </row>
    <row r="48" spans="2:19" s="13" customFormat="1" ht="12.75">
      <c r="B48" s="64"/>
      <c r="C48" s="72"/>
      <c r="D48" s="70"/>
      <c r="E48" s="70"/>
      <c r="F48" s="2" t="s">
        <v>2</v>
      </c>
      <c r="G48" s="2" t="s">
        <v>3</v>
      </c>
      <c r="H48" s="2" t="s">
        <v>4</v>
      </c>
      <c r="I48" s="49"/>
      <c r="Q48" s="9"/>
      <c r="R48" s="9"/>
      <c r="S48" s="9"/>
    </row>
    <row r="49" spans="2:19" s="13" customFormat="1" ht="12.75" customHeight="1">
      <c r="B49" s="64"/>
      <c r="C49" s="31">
        <v>1</v>
      </c>
      <c r="D49" s="37"/>
      <c r="E49" s="37"/>
      <c r="F49" s="5">
        <f>IF(S49&lt;0,S49+30,S49)</f>
        <v>0</v>
      </c>
      <c r="G49" s="5">
        <f>DATEDIF(D49,E49,"ym")</f>
        <v>0</v>
      </c>
      <c r="H49" s="5">
        <f>DATEDIF(D49,E49,"y")</f>
        <v>0</v>
      </c>
      <c r="I49" s="49"/>
      <c r="Q49" s="9">
        <f>DAY(D49)</f>
        <v>0</v>
      </c>
      <c r="R49" s="9">
        <f>DAY(E49)</f>
        <v>0</v>
      </c>
      <c r="S49" s="9">
        <f>R49-Q49</f>
        <v>0</v>
      </c>
    </row>
    <row r="50" spans="2:19" s="13" customFormat="1" ht="12.75" customHeight="1">
      <c r="B50" s="64"/>
      <c r="C50" s="31">
        <v>2</v>
      </c>
      <c r="D50" s="37"/>
      <c r="E50" s="37"/>
      <c r="F50" s="5">
        <f aca="true" t="shared" si="19" ref="F50:F55">IF(S50&lt;0,S50+30,S50)</f>
        <v>0</v>
      </c>
      <c r="G50" s="5">
        <f aca="true" t="shared" si="20" ref="G50:G55">DATEDIF(D50,E50,"ym")</f>
        <v>0</v>
      </c>
      <c r="H50" s="5">
        <f aca="true" t="shared" si="21" ref="H50:H55">DATEDIF(D50,E50,"y")</f>
        <v>0</v>
      </c>
      <c r="I50" s="49"/>
      <c r="Q50" s="9">
        <f aca="true" t="shared" si="22" ref="Q50:Q58">DAY(D50)</f>
        <v>0</v>
      </c>
      <c r="R50" s="9">
        <f aca="true" t="shared" si="23" ref="R50:R58">DAY(E50)</f>
        <v>0</v>
      </c>
      <c r="S50" s="9">
        <f aca="true" t="shared" si="24" ref="S50:S58">R50-Q50</f>
        <v>0</v>
      </c>
    </row>
    <row r="51" spans="2:19" s="13" customFormat="1" ht="12.75" customHeight="1">
      <c r="B51" s="64"/>
      <c r="C51" s="31">
        <v>3</v>
      </c>
      <c r="D51" s="37"/>
      <c r="E51" s="37"/>
      <c r="F51" s="5">
        <f t="shared" si="19"/>
        <v>0</v>
      </c>
      <c r="G51" s="5">
        <f t="shared" si="20"/>
        <v>0</v>
      </c>
      <c r="H51" s="5">
        <f t="shared" si="21"/>
        <v>0</v>
      </c>
      <c r="I51" s="49"/>
      <c r="Q51" s="9">
        <f t="shared" si="22"/>
        <v>0</v>
      </c>
      <c r="R51" s="9">
        <f t="shared" si="23"/>
        <v>0</v>
      </c>
      <c r="S51" s="9">
        <f t="shared" si="24"/>
        <v>0</v>
      </c>
    </row>
    <row r="52" spans="2:19" s="13" customFormat="1" ht="12.75" customHeight="1">
      <c r="B52" s="64"/>
      <c r="C52" s="31">
        <v>4</v>
      </c>
      <c r="D52" s="32"/>
      <c r="E52" s="32"/>
      <c r="F52" s="5">
        <f t="shared" si="19"/>
        <v>0</v>
      </c>
      <c r="G52" s="5">
        <f t="shared" si="20"/>
        <v>0</v>
      </c>
      <c r="H52" s="5">
        <f t="shared" si="21"/>
        <v>0</v>
      </c>
      <c r="I52" s="49"/>
      <c r="Q52" s="9">
        <f t="shared" si="22"/>
        <v>0</v>
      </c>
      <c r="R52" s="9">
        <f t="shared" si="23"/>
        <v>0</v>
      </c>
      <c r="S52" s="9">
        <f t="shared" si="24"/>
        <v>0</v>
      </c>
    </row>
    <row r="53" spans="2:19" s="13" customFormat="1" ht="12.75" customHeight="1">
      <c r="B53" s="64"/>
      <c r="C53" s="31">
        <v>5</v>
      </c>
      <c r="D53" s="32"/>
      <c r="E53" s="32"/>
      <c r="F53" s="5">
        <f t="shared" si="19"/>
        <v>0</v>
      </c>
      <c r="G53" s="5">
        <f t="shared" si="20"/>
        <v>0</v>
      </c>
      <c r="H53" s="5">
        <f t="shared" si="21"/>
        <v>0</v>
      </c>
      <c r="I53" s="49"/>
      <c r="Q53" s="9">
        <f t="shared" si="22"/>
        <v>0</v>
      </c>
      <c r="R53" s="9">
        <f t="shared" si="23"/>
        <v>0</v>
      </c>
      <c r="S53" s="9">
        <f t="shared" si="24"/>
        <v>0</v>
      </c>
    </row>
    <row r="54" spans="2:19" s="13" customFormat="1" ht="12.75" customHeight="1">
      <c r="B54" s="64"/>
      <c r="C54" s="31">
        <v>6</v>
      </c>
      <c r="D54" s="32"/>
      <c r="E54" s="32"/>
      <c r="F54" s="5">
        <f t="shared" si="19"/>
        <v>0</v>
      </c>
      <c r="G54" s="5">
        <f t="shared" si="20"/>
        <v>0</v>
      </c>
      <c r="H54" s="5">
        <f t="shared" si="21"/>
        <v>0</v>
      </c>
      <c r="I54" s="49"/>
      <c r="Q54" s="9">
        <f t="shared" si="22"/>
        <v>0</v>
      </c>
      <c r="R54" s="9">
        <f t="shared" si="23"/>
        <v>0</v>
      </c>
      <c r="S54" s="9">
        <f t="shared" si="24"/>
        <v>0</v>
      </c>
    </row>
    <row r="55" spans="2:19" s="13" customFormat="1" ht="12.75" customHeight="1">
      <c r="B55" s="64"/>
      <c r="C55" s="31">
        <v>7</v>
      </c>
      <c r="D55" s="32"/>
      <c r="E55" s="32"/>
      <c r="F55" s="5">
        <f t="shared" si="19"/>
        <v>0</v>
      </c>
      <c r="G55" s="5">
        <f t="shared" si="20"/>
        <v>0</v>
      </c>
      <c r="H55" s="5">
        <f t="shared" si="21"/>
        <v>0</v>
      </c>
      <c r="I55" s="49"/>
      <c r="Q55" s="9">
        <f t="shared" si="22"/>
        <v>0</v>
      </c>
      <c r="R55" s="9">
        <f t="shared" si="23"/>
        <v>0</v>
      </c>
      <c r="S55" s="9">
        <f t="shared" si="24"/>
        <v>0</v>
      </c>
    </row>
    <row r="56" spans="2:19" s="13" customFormat="1" ht="12.75">
      <c r="B56" s="64"/>
      <c r="C56" s="31">
        <v>8</v>
      </c>
      <c r="D56" s="32"/>
      <c r="E56" s="32"/>
      <c r="F56" s="5">
        <f>IF(S56&lt;0,S56+30,S56)</f>
        <v>0</v>
      </c>
      <c r="G56" s="5">
        <f>DATEDIF(D56,E56,"ym")</f>
        <v>0</v>
      </c>
      <c r="H56" s="5">
        <f>DATEDIF(D56,E56,"y")</f>
        <v>0</v>
      </c>
      <c r="I56" s="49"/>
      <c r="Q56" s="9">
        <f t="shared" si="22"/>
        <v>0</v>
      </c>
      <c r="R56" s="9">
        <f t="shared" si="23"/>
        <v>0</v>
      </c>
      <c r="S56" s="9">
        <f t="shared" si="24"/>
        <v>0</v>
      </c>
    </row>
    <row r="57" spans="2:19" s="13" customFormat="1" ht="12.75">
      <c r="B57" s="64"/>
      <c r="C57" s="31">
        <v>9</v>
      </c>
      <c r="D57" s="32"/>
      <c r="E57" s="32"/>
      <c r="F57" s="5">
        <f>IF(S57&lt;0,S57+30,S57)</f>
        <v>0</v>
      </c>
      <c r="G57" s="5">
        <f>DATEDIF(D57,E57,"ym")</f>
        <v>0</v>
      </c>
      <c r="H57" s="5">
        <f>DATEDIF(D57,E57,"y")</f>
        <v>0</v>
      </c>
      <c r="I57" s="49"/>
      <c r="Q57" s="9">
        <f t="shared" si="22"/>
        <v>0</v>
      </c>
      <c r="R57" s="9">
        <f t="shared" si="23"/>
        <v>0</v>
      </c>
      <c r="S57" s="9">
        <f t="shared" si="24"/>
        <v>0</v>
      </c>
    </row>
    <row r="58" spans="2:19" s="13" customFormat="1" ht="12.75">
      <c r="B58" s="64"/>
      <c r="C58" s="31">
        <v>10</v>
      </c>
      <c r="D58" s="32"/>
      <c r="E58" s="32"/>
      <c r="F58" s="5">
        <f>IF(S58&lt;0,S58+30,S58)</f>
        <v>0</v>
      </c>
      <c r="G58" s="5">
        <f>DATEDIF(D58,E58,"ym")</f>
        <v>0</v>
      </c>
      <c r="H58" s="5">
        <f>DATEDIF(D58,E58,"y")</f>
        <v>0</v>
      </c>
      <c r="I58" s="49"/>
      <c r="Q58" s="9">
        <f t="shared" si="22"/>
        <v>0</v>
      </c>
      <c r="R58" s="9">
        <f t="shared" si="23"/>
        <v>0</v>
      </c>
      <c r="S58" s="9">
        <f t="shared" si="24"/>
        <v>0</v>
      </c>
    </row>
    <row r="59" spans="2:19" s="13" customFormat="1" ht="12.75" customHeight="1" hidden="1">
      <c r="B59" s="64"/>
      <c r="C59" s="31"/>
      <c r="D59" s="33"/>
      <c r="E59" s="33"/>
      <c r="F59" s="5">
        <f>SUM(F49:F58)</f>
        <v>0</v>
      </c>
      <c r="G59" s="5">
        <f>SUM(G49:G58)</f>
        <v>0</v>
      </c>
      <c r="H59" s="5">
        <f>SUM(H49:H58)</f>
        <v>0</v>
      </c>
      <c r="I59" s="49"/>
      <c r="Q59" s="9"/>
      <c r="R59" s="9"/>
      <c r="S59" s="9"/>
    </row>
    <row r="60" spans="2:19" s="13" customFormat="1" ht="12.75" customHeight="1" hidden="1">
      <c r="B60" s="64"/>
      <c r="C60" s="31"/>
      <c r="D60" s="33"/>
      <c r="E60" s="33"/>
      <c r="F60" s="5">
        <f>IF(F59&gt;=120,F59-120,IF(F59&gt;=90,F59-90,IF(F59&gt;=60,F59-60,IF(F59&gt;=30,F59-30,F59))))</f>
        <v>0</v>
      </c>
      <c r="G60" s="5">
        <f>IF(F59&gt;=120,G59+4,IF(F59&gt;=90,G59+3,IF(F59&gt;=60,G59+2,IF(F59&gt;=30,G59+1,G59))))</f>
        <v>0</v>
      </c>
      <c r="H60" s="5">
        <f>IF(G60&gt;=48,H59+4,IF(G60&gt;=36,H59+3,IF(G60&gt;=24,H59+2,IF(G60&gt;=12,H59+1,H59))))</f>
        <v>0</v>
      </c>
      <c r="I60" s="50"/>
      <c r="Q60" s="9"/>
      <c r="R60" s="9"/>
      <c r="S60" s="9"/>
    </row>
    <row r="61" spans="2:19" s="13" customFormat="1" ht="18.75" thickBot="1">
      <c r="B61" s="65"/>
      <c r="C61" s="81" t="s">
        <v>14</v>
      </c>
      <c r="D61" s="81"/>
      <c r="E61" s="81"/>
      <c r="F61" s="34">
        <f>F60</f>
        <v>0</v>
      </c>
      <c r="G61" s="34">
        <f>IF(G60&gt;=48,G60-48,IF(G60&gt;=36,G60-36,IF(G60&gt;=24,G60-24,IF(G60&gt;=12,G60-12,G60))))</f>
        <v>0</v>
      </c>
      <c r="H61" s="34">
        <f>H60</f>
        <v>0</v>
      </c>
      <c r="I61" s="35">
        <f>ROUND((H61*0.96)+(G61*0.08),2)</f>
        <v>0</v>
      </c>
      <c r="Q61" s="9"/>
      <c r="R61" s="9"/>
      <c r="S61" s="9"/>
    </row>
    <row r="62" spans="2:19" s="13" customFormat="1" ht="12.75" customHeight="1" hidden="1">
      <c r="B62" s="59"/>
      <c r="C62" s="55"/>
      <c r="D62" s="57" t="s">
        <v>0</v>
      </c>
      <c r="E62" s="57" t="s">
        <v>1</v>
      </c>
      <c r="F62" s="44" t="s">
        <v>9</v>
      </c>
      <c r="G62" s="44"/>
      <c r="H62" s="44"/>
      <c r="I62" s="45" t="s">
        <v>5</v>
      </c>
      <c r="Q62" s="9"/>
      <c r="R62" s="9"/>
      <c r="S62" s="9"/>
    </row>
    <row r="63" spans="2:19" s="13" customFormat="1" ht="12.75" hidden="1">
      <c r="B63" s="60"/>
      <c r="C63" s="56"/>
      <c r="D63" s="58"/>
      <c r="E63" s="58"/>
      <c r="F63" s="1" t="s">
        <v>2</v>
      </c>
      <c r="G63" s="1" t="s">
        <v>3</v>
      </c>
      <c r="H63" s="1" t="s">
        <v>4</v>
      </c>
      <c r="I63" s="46"/>
      <c r="Q63" s="9"/>
      <c r="R63" s="9"/>
      <c r="S63" s="9"/>
    </row>
    <row r="64" spans="2:19" s="13" customFormat="1" ht="12.75" customHeight="1" hidden="1">
      <c r="B64" s="60"/>
      <c r="C64" s="38">
        <v>1</v>
      </c>
      <c r="D64" s="40"/>
      <c r="E64" s="40"/>
      <c r="F64" s="3"/>
      <c r="G64" s="4"/>
      <c r="H64" s="4"/>
      <c r="I64" s="46"/>
      <c r="Q64" s="9">
        <f>DAY(D64)</f>
        <v>0</v>
      </c>
      <c r="R64" s="9">
        <f>DAY(E64)</f>
        <v>0</v>
      </c>
      <c r="S64" s="9">
        <f>R64-Q64</f>
        <v>0</v>
      </c>
    </row>
    <row r="65" spans="2:19" s="13" customFormat="1" ht="12.75" customHeight="1" hidden="1">
      <c r="B65" s="60"/>
      <c r="C65" s="38">
        <v>2</v>
      </c>
      <c r="D65" s="40"/>
      <c r="E65" s="40"/>
      <c r="F65" s="3"/>
      <c r="G65" s="4"/>
      <c r="H65" s="4"/>
      <c r="I65" s="46"/>
      <c r="Q65" s="9">
        <f aca="true" t="shared" si="25" ref="Q65:Q73">DAY(D65)</f>
        <v>0</v>
      </c>
      <c r="R65" s="9">
        <f aca="true" t="shared" si="26" ref="R65:R73">DAY(E65)</f>
        <v>0</v>
      </c>
      <c r="S65" s="9">
        <f aca="true" t="shared" si="27" ref="S65:S73">R65-Q65</f>
        <v>0</v>
      </c>
    </row>
    <row r="66" spans="2:19" s="13" customFormat="1" ht="12.75" customHeight="1" hidden="1">
      <c r="B66" s="60"/>
      <c r="C66" s="38">
        <v>3</v>
      </c>
      <c r="D66" s="40"/>
      <c r="E66" s="40"/>
      <c r="F66" s="3"/>
      <c r="G66" s="4"/>
      <c r="H66" s="4"/>
      <c r="I66" s="46"/>
      <c r="Q66" s="9">
        <f t="shared" si="25"/>
        <v>0</v>
      </c>
      <c r="R66" s="9">
        <f t="shared" si="26"/>
        <v>0</v>
      </c>
      <c r="S66" s="9">
        <f t="shared" si="27"/>
        <v>0</v>
      </c>
    </row>
    <row r="67" spans="2:19" s="13" customFormat="1" ht="12.75" customHeight="1" hidden="1">
      <c r="B67" s="60"/>
      <c r="C67" s="38">
        <v>4</v>
      </c>
      <c r="D67" s="41"/>
      <c r="E67" s="41"/>
      <c r="F67" s="3"/>
      <c r="G67" s="4"/>
      <c r="H67" s="4"/>
      <c r="I67" s="46"/>
      <c r="Q67" s="9">
        <f t="shared" si="25"/>
        <v>0</v>
      </c>
      <c r="R67" s="9">
        <f t="shared" si="26"/>
        <v>0</v>
      </c>
      <c r="S67" s="9">
        <f t="shared" si="27"/>
        <v>0</v>
      </c>
    </row>
    <row r="68" spans="2:19" s="13" customFormat="1" ht="12.75" customHeight="1" hidden="1">
      <c r="B68" s="60"/>
      <c r="C68" s="38">
        <v>5</v>
      </c>
      <c r="D68" s="40"/>
      <c r="E68" s="40"/>
      <c r="F68" s="3"/>
      <c r="G68" s="4"/>
      <c r="H68" s="4"/>
      <c r="I68" s="46"/>
      <c r="Q68" s="9">
        <f t="shared" si="25"/>
        <v>0</v>
      </c>
      <c r="R68" s="9">
        <f t="shared" si="26"/>
        <v>0</v>
      </c>
      <c r="S68" s="9">
        <f t="shared" si="27"/>
        <v>0</v>
      </c>
    </row>
    <row r="69" spans="2:19" s="13" customFormat="1" ht="12.75" customHeight="1" hidden="1">
      <c r="B69" s="60"/>
      <c r="C69" s="38">
        <v>6</v>
      </c>
      <c r="D69" s="40"/>
      <c r="E69" s="40"/>
      <c r="F69" s="3"/>
      <c r="G69" s="4"/>
      <c r="H69" s="4"/>
      <c r="I69" s="46"/>
      <c r="Q69" s="9">
        <f t="shared" si="25"/>
        <v>0</v>
      </c>
      <c r="R69" s="9">
        <f t="shared" si="26"/>
        <v>0</v>
      </c>
      <c r="S69" s="9">
        <f t="shared" si="27"/>
        <v>0</v>
      </c>
    </row>
    <row r="70" spans="2:19" s="13" customFormat="1" ht="12.75" customHeight="1" hidden="1">
      <c r="B70" s="60"/>
      <c r="C70" s="27">
        <v>7</v>
      </c>
      <c r="D70" s="39"/>
      <c r="E70" s="39"/>
      <c r="F70" s="4"/>
      <c r="G70" s="4"/>
      <c r="H70" s="4"/>
      <c r="I70" s="46"/>
      <c r="Q70" s="9">
        <f t="shared" si="25"/>
        <v>0</v>
      </c>
      <c r="R70" s="9">
        <f t="shared" si="26"/>
        <v>0</v>
      </c>
      <c r="S70" s="9">
        <f t="shared" si="27"/>
        <v>0</v>
      </c>
    </row>
    <row r="71" spans="2:19" s="13" customFormat="1" ht="12.75" hidden="1">
      <c r="B71" s="60"/>
      <c r="C71" s="27">
        <v>8</v>
      </c>
      <c r="D71" s="32"/>
      <c r="E71" s="32"/>
      <c r="F71" s="4"/>
      <c r="G71" s="4"/>
      <c r="H71" s="4"/>
      <c r="I71" s="46"/>
      <c r="Q71" s="9">
        <f t="shared" si="25"/>
        <v>0</v>
      </c>
      <c r="R71" s="9">
        <f t="shared" si="26"/>
        <v>0</v>
      </c>
      <c r="S71" s="9">
        <f t="shared" si="27"/>
        <v>0</v>
      </c>
    </row>
    <row r="72" spans="2:19" s="13" customFormat="1" ht="12.75" hidden="1">
      <c r="B72" s="60"/>
      <c r="C72" s="27">
        <v>9</v>
      </c>
      <c r="D72" s="32"/>
      <c r="E72" s="32"/>
      <c r="F72" s="4"/>
      <c r="G72" s="4"/>
      <c r="H72" s="4"/>
      <c r="I72" s="46"/>
      <c r="Q72" s="9">
        <f t="shared" si="25"/>
        <v>0</v>
      </c>
      <c r="R72" s="9">
        <f t="shared" si="26"/>
        <v>0</v>
      </c>
      <c r="S72" s="9">
        <f t="shared" si="27"/>
        <v>0</v>
      </c>
    </row>
    <row r="73" spans="2:19" s="13" customFormat="1" ht="12.75" hidden="1">
      <c r="B73" s="60"/>
      <c r="C73" s="27">
        <v>10</v>
      </c>
      <c r="D73" s="32"/>
      <c r="E73" s="32"/>
      <c r="F73" s="4"/>
      <c r="G73" s="4"/>
      <c r="H73" s="4"/>
      <c r="I73" s="46"/>
      <c r="Q73" s="9">
        <f t="shared" si="25"/>
        <v>0</v>
      </c>
      <c r="R73" s="9">
        <f t="shared" si="26"/>
        <v>0</v>
      </c>
      <c r="S73" s="9">
        <f t="shared" si="27"/>
        <v>0</v>
      </c>
    </row>
    <row r="74" spans="2:19" s="13" customFormat="1" ht="12.75" customHeight="1" hidden="1">
      <c r="B74" s="60"/>
      <c r="C74" s="27"/>
      <c r="D74" s="36"/>
      <c r="E74" s="36"/>
      <c r="F74" s="4"/>
      <c r="G74" s="4"/>
      <c r="H74" s="4"/>
      <c r="I74" s="46"/>
      <c r="Q74" s="9"/>
      <c r="R74" s="9"/>
      <c r="S74" s="9"/>
    </row>
    <row r="75" spans="2:19" s="13" customFormat="1" ht="12.75" customHeight="1" hidden="1">
      <c r="B75" s="60"/>
      <c r="C75" s="27"/>
      <c r="D75" s="36"/>
      <c r="E75" s="36"/>
      <c r="F75" s="4"/>
      <c r="G75" s="4"/>
      <c r="H75" s="4"/>
      <c r="I75" s="47"/>
      <c r="Q75" s="9"/>
      <c r="R75" s="9"/>
      <c r="S75" s="9"/>
    </row>
    <row r="76" spans="2:19" s="13" customFormat="1" ht="18.75" hidden="1" thickBot="1">
      <c r="B76" s="61"/>
      <c r="C76" s="54" t="s">
        <v>14</v>
      </c>
      <c r="D76" s="54"/>
      <c r="E76" s="54"/>
      <c r="F76" s="29">
        <f>F75</f>
        <v>0</v>
      </c>
      <c r="G76" s="29">
        <f>IF(G75&gt;=48,G75-48,IF(G75&gt;=36,G75-36,IF(G75&gt;=24,G75-24,IF(G75&gt;=12,G75-12,G75))))</f>
        <v>0</v>
      </c>
      <c r="H76" s="29">
        <f>H75</f>
        <v>0</v>
      </c>
      <c r="I76" s="30">
        <f>ROUND((H76*0.84)+(G76*0.07),2)</f>
        <v>0</v>
      </c>
      <c r="Q76" s="9"/>
      <c r="R76" s="9"/>
      <c r="S76" s="9"/>
    </row>
    <row r="77" spans="2:9" s="13" customFormat="1" ht="22.5" customHeight="1">
      <c r="B77" s="20"/>
      <c r="C77" s="52" t="s">
        <v>8</v>
      </c>
      <c r="D77" s="52"/>
      <c r="E77" s="52"/>
      <c r="F77" s="21">
        <f>F61+F46+F31+F76</f>
        <v>0</v>
      </c>
      <c r="G77" s="21">
        <f>G61+G46+G31+G76</f>
        <v>0</v>
      </c>
      <c r="H77" s="21">
        <f>H61+H46+H31+H76</f>
        <v>0</v>
      </c>
      <c r="I77" s="22">
        <f>SUM(I2:I61)</f>
        <v>0</v>
      </c>
    </row>
    <row r="78" spans="2:9" s="13" customFormat="1" ht="22.5" customHeight="1" hidden="1">
      <c r="B78" s="23"/>
      <c r="C78" s="53" t="s">
        <v>15</v>
      </c>
      <c r="D78" s="53"/>
      <c r="E78" s="53"/>
      <c r="F78" s="6">
        <f>IF(F77&gt;=120,F77-120,IF(F77&gt;=90,F77-90,IF(F77&gt;=60,F77-60,IF(F77&gt;=30,F77-30,F77))))</f>
        <v>0</v>
      </c>
      <c r="G78" s="6">
        <f>IF(F77&gt;=120,G77+4,IF(F77&gt;=90,G77+3,IF(F77&gt;=60,G77+2,IF(F77&gt;=30,G77+1,G77))))</f>
        <v>0</v>
      </c>
      <c r="H78" s="6">
        <f>IF(G78&gt;=48,H77+4,IF(G78&gt;=36,H77+3,IF(G78&gt;=24,H77+2,IF(G78&gt;=12,H77+1,H77))))</f>
        <v>0</v>
      </c>
      <c r="I78" s="24"/>
    </row>
    <row r="79" spans="2:9" s="13" customFormat="1" ht="29.25" customHeight="1" hidden="1" thickBot="1">
      <c r="B79" s="25"/>
      <c r="C79" s="51" t="s">
        <v>13</v>
      </c>
      <c r="D79" s="51"/>
      <c r="E79" s="51"/>
      <c r="F79" s="19">
        <f>F78</f>
        <v>0</v>
      </c>
      <c r="G79" s="19">
        <f>IF(G78&gt;=48,G78-48,IF(G78&gt;=36,G78-36,IF(G78&gt;=24,G78-24,IF(G78&gt;=12,G78-12,G78))))</f>
        <v>0</v>
      </c>
      <c r="H79" s="19">
        <f>H78</f>
        <v>0</v>
      </c>
      <c r="I79" s="26"/>
    </row>
    <row r="80" spans="1:8" ht="12.75">
      <c r="A80" s="13"/>
      <c r="B80" s="10"/>
      <c r="F80" s="12"/>
      <c r="G80" s="12"/>
      <c r="H80" s="12"/>
    </row>
    <row r="81" spans="2:8" ht="12.75">
      <c r="B81" s="10"/>
      <c r="F81" s="12"/>
      <c r="G81" s="12"/>
      <c r="H81" s="12"/>
    </row>
    <row r="82" spans="2:8" ht="12.75">
      <c r="B82" s="10"/>
      <c r="F82" s="12"/>
      <c r="G82" s="12"/>
      <c r="H82" s="12"/>
    </row>
    <row r="83" spans="2:8" ht="12.75">
      <c r="B83" s="10"/>
      <c r="F83" s="12"/>
      <c r="G83" s="12"/>
      <c r="H83" s="12"/>
    </row>
    <row r="84" spans="2:8" ht="12.75">
      <c r="B84" s="10"/>
      <c r="F84" s="12"/>
      <c r="G84" s="12"/>
      <c r="H84" s="12"/>
    </row>
    <row r="85" spans="2:8" ht="12.75">
      <c r="B85" s="10"/>
      <c r="F85" s="12"/>
      <c r="G85" s="12"/>
      <c r="H85" s="12"/>
    </row>
    <row r="86" spans="2:8" ht="12.75">
      <c r="B86" s="10"/>
      <c r="F86" s="12"/>
      <c r="G86" s="12"/>
      <c r="H86" s="12"/>
    </row>
    <row r="87" spans="2:44" ht="12.75" customHeight="1">
      <c r="B87" s="10"/>
      <c r="F87" s="12"/>
      <c r="G87" s="12"/>
      <c r="H87" s="12"/>
      <c r="AI87" s="77" t="s">
        <v>18</v>
      </c>
      <c r="AJ87" s="77"/>
      <c r="AK87" s="77"/>
      <c r="AL87" s="77"/>
      <c r="AM87" s="77"/>
      <c r="AN87" s="77"/>
      <c r="AO87" s="77"/>
      <c r="AP87" s="77"/>
      <c r="AQ87" s="77"/>
      <c r="AR87" s="77"/>
    </row>
    <row r="88" spans="2:44" ht="12.75">
      <c r="B88" s="10"/>
      <c r="F88" s="12"/>
      <c r="G88" s="12"/>
      <c r="H88" s="12"/>
      <c r="AI88" s="77"/>
      <c r="AJ88" s="77"/>
      <c r="AK88" s="77"/>
      <c r="AL88" s="77"/>
      <c r="AM88" s="77"/>
      <c r="AN88" s="77"/>
      <c r="AO88" s="77"/>
      <c r="AP88" s="77"/>
      <c r="AQ88" s="77"/>
      <c r="AR88" s="77"/>
    </row>
    <row r="89" spans="2:44" ht="12.75">
      <c r="B89" s="10"/>
      <c r="F89" s="12"/>
      <c r="G89" s="12"/>
      <c r="H89" s="12"/>
      <c r="AI89" s="77"/>
      <c r="AJ89" s="77"/>
      <c r="AK89" s="77"/>
      <c r="AL89" s="77"/>
      <c r="AM89" s="77"/>
      <c r="AN89" s="77"/>
      <c r="AO89" s="77"/>
      <c r="AP89" s="77"/>
      <c r="AQ89" s="77"/>
      <c r="AR89" s="77"/>
    </row>
    <row r="90" spans="2:44" ht="12.75">
      <c r="B90" s="10"/>
      <c r="F90" s="12"/>
      <c r="G90" s="12"/>
      <c r="H90" s="12"/>
      <c r="AI90" s="77"/>
      <c r="AJ90" s="77"/>
      <c r="AK90" s="77"/>
      <c r="AL90" s="77"/>
      <c r="AM90" s="77"/>
      <c r="AN90" s="77"/>
      <c r="AO90" s="77"/>
      <c r="AP90" s="77"/>
      <c r="AQ90" s="77"/>
      <c r="AR90" s="77"/>
    </row>
    <row r="91" spans="2:8" ht="12.75">
      <c r="B91" s="10"/>
      <c r="F91" s="12"/>
      <c r="G91" s="12"/>
      <c r="H91" s="12"/>
    </row>
    <row r="92" spans="2:8" ht="12.75">
      <c r="B92" s="10"/>
      <c r="F92" s="12"/>
      <c r="G92" s="12"/>
      <c r="H92" s="12"/>
    </row>
    <row r="93" spans="2:8" ht="12.75">
      <c r="B93" s="10"/>
      <c r="F93" s="12"/>
      <c r="G93" s="12"/>
      <c r="H93" s="12"/>
    </row>
    <row r="94" spans="2:8" ht="12.75">
      <c r="B94" s="10"/>
      <c r="F94" s="12"/>
      <c r="G94" s="12"/>
      <c r="H94" s="12"/>
    </row>
    <row r="95" spans="2:8" ht="12.75">
      <c r="B95" s="10"/>
      <c r="F95" s="12"/>
      <c r="G95" s="12"/>
      <c r="H95" s="12"/>
    </row>
    <row r="96" spans="2:8" ht="12.75">
      <c r="B96" s="10"/>
      <c r="F96" s="12"/>
      <c r="G96" s="12"/>
      <c r="H96" s="12"/>
    </row>
    <row r="97" spans="2:8" ht="12.75">
      <c r="B97" s="10"/>
      <c r="F97" s="12"/>
      <c r="G97" s="12"/>
      <c r="H97" s="12"/>
    </row>
    <row r="98" spans="2:8" ht="12.75">
      <c r="B98" s="10"/>
      <c r="F98" s="12"/>
      <c r="G98" s="12"/>
      <c r="H98" s="12"/>
    </row>
    <row r="99" spans="2:8" ht="12.75">
      <c r="B99" s="10"/>
      <c r="F99" s="12"/>
      <c r="G99" s="12"/>
      <c r="H99" s="12"/>
    </row>
    <row r="100" spans="2:8" ht="12.75">
      <c r="B100" s="10"/>
      <c r="F100" s="12"/>
      <c r="G100" s="12"/>
      <c r="H100" s="12"/>
    </row>
    <row r="101" spans="2:8" ht="12.75">
      <c r="B101" s="10"/>
      <c r="F101" s="12"/>
      <c r="G101" s="12"/>
      <c r="H101" s="12"/>
    </row>
    <row r="102" spans="2:8" ht="12.75">
      <c r="B102" s="10"/>
      <c r="F102" s="12"/>
      <c r="G102" s="12"/>
      <c r="H102" s="12"/>
    </row>
    <row r="103" spans="2:8" ht="12.75">
      <c r="B103" s="10"/>
      <c r="F103" s="12"/>
      <c r="G103" s="12"/>
      <c r="H103" s="12"/>
    </row>
    <row r="104" spans="2:8" ht="12.75">
      <c r="B104" s="10"/>
      <c r="F104" s="12"/>
      <c r="G104" s="12"/>
      <c r="H104" s="12"/>
    </row>
    <row r="105" spans="2:8" ht="12.75">
      <c r="B105" s="10"/>
      <c r="F105" s="12"/>
      <c r="G105" s="12"/>
      <c r="H105" s="12"/>
    </row>
    <row r="106" spans="2:8" ht="12.75">
      <c r="B106" s="10"/>
      <c r="F106" s="12"/>
      <c r="G106" s="12"/>
      <c r="H106" s="12"/>
    </row>
    <row r="107" spans="2:8" ht="12.75">
      <c r="B107" s="10"/>
      <c r="F107" s="12"/>
      <c r="G107" s="12"/>
      <c r="H107" s="12"/>
    </row>
    <row r="108" spans="2:8" ht="12.75">
      <c r="B108" s="10"/>
      <c r="F108" s="12"/>
      <c r="G108" s="12"/>
      <c r="H108" s="12"/>
    </row>
    <row r="109" spans="2:8" ht="12.75">
      <c r="B109" s="10"/>
      <c r="F109" s="12"/>
      <c r="G109" s="12"/>
      <c r="H109" s="12"/>
    </row>
    <row r="110" spans="2:8" ht="12.75">
      <c r="B110" s="10"/>
      <c r="F110" s="12"/>
      <c r="G110" s="12"/>
      <c r="H110" s="12"/>
    </row>
    <row r="111" spans="2:8" ht="12.75">
      <c r="B111" s="10"/>
      <c r="F111" s="12"/>
      <c r="G111" s="12"/>
      <c r="H111" s="12"/>
    </row>
    <row r="112" spans="2:8" ht="12.75">
      <c r="B112" s="10"/>
      <c r="F112" s="12"/>
      <c r="G112" s="12"/>
      <c r="H112" s="12"/>
    </row>
    <row r="113" spans="2:8" ht="12.75">
      <c r="B113" s="10"/>
      <c r="F113" s="12"/>
      <c r="G113" s="12"/>
      <c r="H113" s="12"/>
    </row>
    <row r="114" spans="2:8" ht="12.75">
      <c r="B114" s="10"/>
      <c r="F114" s="12"/>
      <c r="G114" s="12"/>
      <c r="H114" s="12"/>
    </row>
    <row r="115" spans="2:8" ht="12.75">
      <c r="B115" s="10"/>
      <c r="F115" s="12"/>
      <c r="G115" s="12"/>
      <c r="H115" s="12"/>
    </row>
    <row r="116" spans="2:8" ht="12.75">
      <c r="B116" s="10"/>
      <c r="F116" s="12"/>
      <c r="G116" s="12"/>
      <c r="H116" s="12"/>
    </row>
    <row r="117" spans="2:8" ht="12.75">
      <c r="B117" s="10"/>
      <c r="F117" s="12"/>
      <c r="G117" s="12"/>
      <c r="H117" s="12"/>
    </row>
    <row r="118" spans="2:8" ht="12.75">
      <c r="B118" s="10"/>
      <c r="F118" s="12"/>
      <c r="G118" s="12"/>
      <c r="H118" s="12"/>
    </row>
    <row r="119" spans="2:8" ht="12.75">
      <c r="B119" s="10"/>
      <c r="F119" s="12"/>
      <c r="G119" s="12"/>
      <c r="H119" s="12"/>
    </row>
    <row r="120" spans="2:8" ht="12.75">
      <c r="B120" s="10"/>
      <c r="F120" s="12"/>
      <c r="G120" s="12"/>
      <c r="H120" s="12"/>
    </row>
    <row r="121" spans="2:8" ht="12.75">
      <c r="B121" s="10"/>
      <c r="F121" s="12"/>
      <c r="G121" s="12"/>
      <c r="H121" s="12"/>
    </row>
    <row r="122" spans="2:8" ht="12.75">
      <c r="B122" s="10"/>
      <c r="F122" s="12"/>
      <c r="G122" s="12"/>
      <c r="H122" s="12"/>
    </row>
    <row r="123" spans="2:8" ht="12.75">
      <c r="B123" s="10"/>
      <c r="F123" s="12"/>
      <c r="G123" s="12"/>
      <c r="H123" s="12"/>
    </row>
    <row r="124" spans="2:8" ht="12.75">
      <c r="B124" s="10"/>
      <c r="F124" s="12"/>
      <c r="G124" s="12"/>
      <c r="H124" s="12"/>
    </row>
    <row r="125" spans="2:8" ht="12.75">
      <c r="B125" s="10"/>
      <c r="F125" s="12"/>
      <c r="G125" s="12"/>
      <c r="H125" s="12"/>
    </row>
    <row r="126" spans="2:8" ht="12.75">
      <c r="B126" s="10"/>
      <c r="F126" s="12"/>
      <c r="G126" s="12"/>
      <c r="H126" s="12"/>
    </row>
    <row r="127" spans="2:8" ht="12.75">
      <c r="B127" s="10"/>
      <c r="F127" s="12"/>
      <c r="G127" s="12"/>
      <c r="H127" s="12"/>
    </row>
  </sheetData>
  <sheetProtection/>
  <mergeCells count="41">
    <mergeCell ref="B62:B76"/>
    <mergeCell ref="AI19:AR26"/>
    <mergeCell ref="AI87:AR90"/>
    <mergeCell ref="B1:I1"/>
    <mergeCell ref="B47:B61"/>
    <mergeCell ref="F2:H2"/>
    <mergeCell ref="F47:H47"/>
    <mergeCell ref="D17:D18"/>
    <mergeCell ref="C61:E61"/>
    <mergeCell ref="C2:C3"/>
    <mergeCell ref="C47:C48"/>
    <mergeCell ref="C31:E31"/>
    <mergeCell ref="D32:D33"/>
    <mergeCell ref="C46:E46"/>
    <mergeCell ref="D47:D48"/>
    <mergeCell ref="E47:E48"/>
    <mergeCell ref="B2:B16"/>
    <mergeCell ref="E32:E33"/>
    <mergeCell ref="B17:B31"/>
    <mergeCell ref="B32:B46"/>
    <mergeCell ref="D2:D3"/>
    <mergeCell ref="E2:E3"/>
    <mergeCell ref="C16:E16"/>
    <mergeCell ref="C32:C33"/>
    <mergeCell ref="E17:E18"/>
    <mergeCell ref="C17:C18"/>
    <mergeCell ref="I62:I75"/>
    <mergeCell ref="C79:E79"/>
    <mergeCell ref="C77:E77"/>
    <mergeCell ref="C78:E78"/>
    <mergeCell ref="C76:E76"/>
    <mergeCell ref="C62:C63"/>
    <mergeCell ref="D62:D63"/>
    <mergeCell ref="E62:E63"/>
    <mergeCell ref="F62:H62"/>
    <mergeCell ref="F17:H17"/>
    <mergeCell ref="F32:H32"/>
    <mergeCell ref="I2:I15"/>
    <mergeCell ref="I17:I30"/>
    <mergeCell ref="I32:I45"/>
    <mergeCell ref="I47:I60"/>
  </mergeCells>
  <printOptions horizontalCentered="1"/>
  <pageMargins left="0.8267716535433072" right="0.2362204724409449" top="0.35433070866141736" bottom="0.35433070866141736" header="0.31496062992125984" footer="0.31496062992125984"/>
  <pageSetup blackAndWhite="1" fitToHeight="1" fitToWidth="1" horizontalDpi="300" verticalDpi="300" orientation="portrait" paperSize="9" scale="56" r:id="rId1"/>
  <rowBreaks count="1" manualBreakCount="1">
    <brk id="79" max="22" man="1"/>
  </rowBreaks>
  <ignoredErrors>
    <ignoredError sqref="G16 G31 G46 G61 G79 G7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bil6</cp:lastModifiedBy>
  <cp:lastPrinted>2013-10-02T07:25:40Z</cp:lastPrinted>
  <dcterms:created xsi:type="dcterms:W3CDTF">2010-01-18T23:16:31Z</dcterms:created>
  <dcterms:modified xsi:type="dcterms:W3CDTF">2015-06-30T13:53:55Z</dcterms:modified>
  <cp:category/>
  <cp:version/>
  <cp:contentType/>
  <cp:contentStatus/>
</cp:coreProperties>
</file>